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150" windowWidth="18915" windowHeight="12345" activeTab="0"/>
  </bookViews>
  <sheets>
    <sheet name="Zahlenlotterien mit Superzahl" sheetId="1" r:id="rId1"/>
  </sheets>
  <definedNames>
    <definedName name="_Fill" hidden="1">#REF!</definedName>
  </definedNames>
  <calcPr fullCalcOnLoad="1"/>
</workbook>
</file>

<file path=xl/sharedStrings.xml><?xml version="1.0" encoding="utf-8"?>
<sst xmlns="http://schemas.openxmlformats.org/spreadsheetml/2006/main" count="11" uniqueCount="11">
  <si>
    <t>Einstellungen für die automatische Berechnung:</t>
  </si>
  <si>
    <t>Mindestgewinnchance 1:</t>
  </si>
  <si>
    <t>Ø Gesamt-AQ =</t>
  </si>
  <si>
    <t>Ø AQ</t>
  </si>
  <si>
    <t>Richtige
Zahlen</t>
  </si>
  <si>
    <t>Gewinnwahrscheinlichkeit 1:</t>
  </si>
  <si>
    <t xml:space="preserve"> Anzahl der gespielten Superzahlen (2 bis 50)</t>
  </si>
  <si>
    <t xml:space="preserve"> Anzahl der gespielten Standardzahlen (2 bis 100)</t>
  </si>
  <si>
    <t xml:space="preserve"> Anzahl der gezogenen und getippten Standardzahlen (1 bis 10)</t>
  </si>
  <si>
    <t>Ø Auszahlung
im Gewinnfall</t>
  </si>
  <si>
    <t>€</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</si>
</sst>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 &quot;€&quot;"/>
    <numFmt numFmtId="167" formatCode="0&quot;%&quot;"/>
    <numFmt numFmtId="168" formatCode="0\ &quot;+ SZ&quot;"/>
    <numFmt numFmtId="169" formatCode="&quot;Ø Gesamt-AQ = &quot;#,##0.00%"/>
    <numFmt numFmtId="170" formatCode="#,##0.00%"/>
  </numFmts>
  <fonts count="43">
    <font>
      <sz val="10"/>
      <name val="Arial"/>
      <family val="0"/>
    </font>
    <font>
      <sz val="11"/>
      <color indexed="8"/>
      <name val="Calibri"/>
      <family val="2"/>
    </font>
    <font>
      <sz val="10"/>
      <name val="Courier"/>
      <family val="0"/>
    </font>
    <font>
      <sz val="8"/>
      <name val="Arial"/>
      <family val="0"/>
    </font>
    <font>
      <b/>
      <sz val="10"/>
      <color indexed="9"/>
      <name val="Segoe UI"/>
      <family val="2"/>
    </font>
    <font>
      <b/>
      <sz val="10"/>
      <name val="Segoe UI"/>
      <family val="2"/>
    </font>
    <font>
      <b/>
      <sz val="10"/>
      <color indexed="8"/>
      <name val="Arial"/>
      <family val="0"/>
    </font>
    <font>
      <b/>
      <sz val="10"/>
      <color indexed="8"/>
      <name val="Segoe UI"/>
      <family val="2"/>
    </font>
    <font>
      <b/>
      <u val="single"/>
      <sz val="16"/>
      <name val="Segoe UI"/>
      <family val="2"/>
    </font>
    <font>
      <b/>
      <u val="single"/>
      <sz val="18"/>
      <name val="Segoe U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23"/>
        <bgColor indexed="64"/>
      </patternFill>
    </fill>
    <fill>
      <patternFill patternType="solid">
        <fgColor indexed="42"/>
        <bgColor indexed="64"/>
      </patternFill>
    </fill>
    <fill>
      <patternFill patternType="solid">
        <fgColor indexed="63"/>
        <bgColor indexed="64"/>
      </patternFill>
    </fill>
    <fill>
      <patternFill patternType="solid">
        <fgColor indexed="46"/>
        <bgColor indexed="64"/>
      </patternFill>
    </fill>
    <fill>
      <patternFill patternType="solid">
        <fgColor indexed="44"/>
        <bgColor indexed="64"/>
      </patternFill>
    </fill>
  </fills>
  <borders count="4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thin"/>
      <top style="thin"/>
      <bottom style="thin"/>
    </border>
    <border>
      <left style="medium"/>
      <right style="thin"/>
      <top style="medium"/>
      <bottom style="medium"/>
    </border>
    <border>
      <left style="thin"/>
      <right style="medium"/>
      <top style="medium"/>
      <bottom style="medium"/>
    </border>
    <border>
      <left/>
      <right/>
      <top style="medium"/>
      <bottom style="medium"/>
    </border>
    <border>
      <left style="thin"/>
      <right style="medium"/>
      <top/>
      <bottom style="thin"/>
    </border>
    <border>
      <left/>
      <right/>
      <top/>
      <bottom style="medium"/>
    </border>
    <border>
      <left style="thin"/>
      <right style="thin"/>
      <top style="medium"/>
      <bottom style="medium"/>
    </border>
    <border>
      <left style="medium"/>
      <right style="thin"/>
      <top>
        <color indexed="63"/>
      </top>
      <bottom style="thin"/>
    </border>
    <border>
      <left style="thin"/>
      <right style="thin"/>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medium"/>
      <top style="thin"/>
      <bottom/>
    </border>
    <border>
      <left style="thin"/>
      <right style="medium"/>
      <top style="thin"/>
      <bottom style="thin"/>
    </border>
    <border>
      <left style="thin"/>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style="medium"/>
      <right/>
      <top/>
      <bottom style="thin"/>
    </border>
    <border>
      <left/>
      <right/>
      <top/>
      <bottom style="thin"/>
    </border>
    <border>
      <left style="medium"/>
      <right/>
      <top style="thin"/>
      <bottom style="thin"/>
    </border>
    <border>
      <left/>
      <right/>
      <top style="thin"/>
      <bottom style="thin"/>
    </border>
    <border>
      <left style="medium"/>
      <right/>
      <top style="thin"/>
      <bottom/>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6" borderId="2" applyNumberFormat="0" applyAlignment="0" applyProtection="0"/>
    <xf numFmtId="41" fontId="0" fillId="0" borderId="0" applyFont="0" applyFill="0" applyBorder="0" applyAlignment="0" applyProtection="0"/>
    <xf numFmtId="0" fontId="30" fillId="2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44" fontId="0" fillId="0" borderId="0" applyFont="0" applyFill="0" applyBorder="0" applyAlignment="0" applyProtection="0"/>
    <xf numFmtId="0" fontId="33" fillId="28" borderId="0" applyNumberFormat="0" applyBorder="0" applyAlignment="0" applyProtection="0"/>
    <xf numFmtId="43"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5" fillId="31"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2" fillId="0" borderId="0">
      <alignment/>
      <protection/>
    </xf>
    <xf numFmtId="0" fontId="4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32" borderId="9" applyNumberFormat="0" applyAlignment="0" applyProtection="0"/>
  </cellStyleXfs>
  <cellXfs count="47">
    <xf numFmtId="0" fontId="0" fillId="0" borderId="0" xfId="0" applyAlignment="1">
      <alignment/>
    </xf>
    <xf numFmtId="0" fontId="5" fillId="0" borderId="0" xfId="0" applyFont="1" applyAlignment="1" applyProtection="1">
      <alignment horizontal="center" vertical="center"/>
      <protection/>
    </xf>
    <xf numFmtId="0" fontId="4" fillId="0" borderId="0" xfId="0" applyFont="1" applyAlignment="1" applyProtection="1">
      <alignment horizontal="center" vertical="center"/>
      <protection/>
    </xf>
    <xf numFmtId="0" fontId="5" fillId="33" borderId="10" xfId="0"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0" fontId="5" fillId="0" borderId="13" xfId="0" applyFont="1" applyBorder="1" applyAlignment="1" applyProtection="1">
      <alignment horizontal="center" vertical="center"/>
      <protection/>
    </xf>
    <xf numFmtId="3" fontId="5" fillId="35" borderId="14" xfId="0" applyNumberFormat="1" applyFont="1" applyFill="1" applyBorder="1" applyAlignment="1" applyProtection="1">
      <alignment horizontal="center" vertical="center"/>
      <protection locked="0"/>
    </xf>
    <xf numFmtId="0" fontId="5" fillId="0" borderId="15" xfId="0" applyFont="1" applyBorder="1" applyAlignment="1" applyProtection="1">
      <alignment horizontal="center" vertical="center"/>
      <protection/>
    </xf>
    <xf numFmtId="0" fontId="5" fillId="0" borderId="0" xfId="0" applyFont="1" applyAlignment="1" applyProtection="1">
      <alignment horizontal="left" vertical="center"/>
      <protection/>
    </xf>
    <xf numFmtId="0" fontId="8" fillId="0" borderId="0" xfId="0" applyFont="1" applyBorder="1" applyAlignment="1" applyProtection="1">
      <alignment vertical="center" wrapText="1"/>
      <protection/>
    </xf>
    <xf numFmtId="0" fontId="4" fillId="0" borderId="13" xfId="0" applyFont="1" applyBorder="1" applyAlignment="1" applyProtection="1">
      <alignment horizontal="center" vertical="center"/>
      <protection/>
    </xf>
    <xf numFmtId="0" fontId="4" fillId="34" borderId="16" xfId="0" applyFont="1" applyFill="1" applyBorder="1" applyAlignment="1" applyProtection="1">
      <alignment horizontal="center" vertical="center" wrapText="1"/>
      <protection/>
    </xf>
    <xf numFmtId="168" fontId="5" fillId="33" borderId="17" xfId="0" applyNumberFormat="1" applyFont="1" applyFill="1" applyBorder="1" applyAlignment="1" applyProtection="1">
      <alignment horizontal="center" vertical="center"/>
      <protection/>
    </xf>
    <xf numFmtId="168" fontId="5" fillId="33" borderId="10" xfId="0" applyNumberFormat="1" applyFont="1" applyFill="1" applyBorder="1" applyAlignment="1" applyProtection="1">
      <alignment horizontal="center" vertical="center"/>
      <protection/>
    </xf>
    <xf numFmtId="4" fontId="5" fillId="33" borderId="18" xfId="0" applyNumberFormat="1" applyFont="1" applyFill="1" applyBorder="1" applyAlignment="1" applyProtection="1">
      <alignment horizontal="center" vertical="center" shrinkToFit="1"/>
      <protection/>
    </xf>
    <xf numFmtId="170" fontId="5" fillId="33" borderId="18" xfId="0" applyNumberFormat="1" applyFont="1" applyFill="1" applyBorder="1" applyAlignment="1" applyProtection="1">
      <alignment horizontal="center" vertical="center" shrinkToFit="1"/>
      <protection/>
    </xf>
    <xf numFmtId="0" fontId="4" fillId="0" borderId="0" xfId="0" applyFont="1" applyAlignment="1" applyProtection="1">
      <alignment horizontal="center" vertical="center"/>
      <protection locked="0"/>
    </xf>
    <xf numFmtId="0" fontId="4" fillId="36" borderId="19" xfId="0" applyFont="1" applyFill="1" applyBorder="1" applyAlignment="1" applyProtection="1">
      <alignment horizontal="left" vertical="center"/>
      <protection/>
    </xf>
    <xf numFmtId="0" fontId="7" fillId="37" borderId="20" xfId="0" applyFont="1" applyFill="1" applyBorder="1" applyAlignment="1" applyProtection="1">
      <alignment horizontal="right" vertical="center"/>
      <protection/>
    </xf>
    <xf numFmtId="167" fontId="5" fillId="38" borderId="20" xfId="0" applyNumberFormat="1" applyFont="1" applyFill="1" applyBorder="1" applyAlignment="1" applyProtection="1">
      <alignment horizontal="center" vertical="center" wrapText="1"/>
      <protection locked="0"/>
    </xf>
    <xf numFmtId="4" fontId="5" fillId="38" borderId="21" xfId="0" applyNumberFormat="1" applyFont="1" applyFill="1" applyBorder="1" applyAlignment="1" applyProtection="1">
      <alignment horizontal="center" vertical="center" wrapText="1"/>
      <protection locked="0"/>
    </xf>
    <xf numFmtId="0" fontId="8" fillId="0" borderId="13" xfId="0" applyFont="1" applyBorder="1" applyAlignment="1" applyProtection="1">
      <alignment vertical="center" wrapText="1"/>
      <protection/>
    </xf>
    <xf numFmtId="0" fontId="9" fillId="0" borderId="22" xfId="0" applyFont="1" applyBorder="1" applyAlignment="1" applyProtection="1">
      <alignment horizontal="left" vertical="top" wrapText="1"/>
      <protection/>
    </xf>
    <xf numFmtId="0" fontId="9" fillId="0" borderId="23" xfId="0" applyFont="1" applyBorder="1" applyAlignment="1" applyProtection="1">
      <alignment horizontal="left" vertical="top" wrapText="1"/>
      <protection/>
    </xf>
    <xf numFmtId="0" fontId="9" fillId="0" borderId="24" xfId="0" applyFont="1" applyBorder="1" applyAlignment="1" applyProtection="1">
      <alignment horizontal="left" vertical="top" wrapText="1"/>
      <protection/>
    </xf>
    <xf numFmtId="0" fontId="9" fillId="0" borderId="25" xfId="0" applyFont="1" applyBorder="1" applyAlignment="1" applyProtection="1">
      <alignment horizontal="left" vertical="top" wrapText="1"/>
      <protection/>
    </xf>
    <xf numFmtId="0" fontId="9" fillId="0" borderId="0" xfId="0" applyFont="1" applyBorder="1" applyAlignment="1" applyProtection="1">
      <alignment horizontal="left" vertical="top" wrapText="1"/>
      <protection/>
    </xf>
    <xf numFmtId="0" fontId="9" fillId="0" borderId="26" xfId="0" applyFont="1" applyBorder="1" applyAlignment="1" applyProtection="1">
      <alignment horizontal="left" vertical="top" wrapText="1"/>
      <protection/>
    </xf>
    <xf numFmtId="0" fontId="9" fillId="0" borderId="27" xfId="0" applyFont="1" applyBorder="1" applyAlignment="1" applyProtection="1">
      <alignment horizontal="left" vertical="top" wrapText="1"/>
      <protection/>
    </xf>
    <xf numFmtId="0" fontId="9" fillId="0" borderId="15" xfId="0" applyFont="1" applyBorder="1" applyAlignment="1" applyProtection="1">
      <alignment horizontal="left" vertical="top" wrapText="1"/>
      <protection/>
    </xf>
    <xf numFmtId="0" fontId="9" fillId="0" borderId="28" xfId="0" applyFont="1" applyBorder="1" applyAlignment="1" applyProtection="1">
      <alignment horizontal="left" vertical="top" wrapText="1"/>
      <protection/>
    </xf>
    <xf numFmtId="166" fontId="5" fillId="35" borderId="29" xfId="0" applyNumberFormat="1" applyFont="1" applyFill="1" applyBorder="1" applyAlignment="1" applyProtection="1">
      <alignment horizontal="center" vertical="center"/>
      <protection locked="0"/>
    </xf>
    <xf numFmtId="166" fontId="5" fillId="33" borderId="30" xfId="0" applyNumberFormat="1"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5" fillId="0" borderId="13" xfId="0" applyFont="1" applyBorder="1" applyAlignment="1" applyProtection="1">
      <alignment horizontal="center" vertical="center"/>
      <protection/>
    </xf>
    <xf numFmtId="169" fontId="4" fillId="36" borderId="31" xfId="0" applyNumberFormat="1" applyFont="1" applyFill="1" applyBorder="1" applyAlignment="1" applyProtection="1">
      <alignment horizontal="center" vertical="center" shrinkToFit="1"/>
      <protection/>
    </xf>
    <xf numFmtId="169" fontId="4" fillId="36" borderId="32" xfId="0" applyNumberFormat="1" applyFont="1" applyFill="1" applyBorder="1" applyAlignment="1" applyProtection="1">
      <alignment horizontal="center" vertical="center" shrinkToFit="1"/>
      <protection/>
    </xf>
    <xf numFmtId="0" fontId="4" fillId="36" borderId="33" xfId="0" applyNumberFormat="1" applyFont="1" applyFill="1" applyBorder="1" applyAlignment="1" applyProtection="1">
      <alignment horizontal="center" vertical="center" shrinkToFit="1"/>
      <protection/>
    </xf>
    <xf numFmtId="0" fontId="4" fillId="36" borderId="34" xfId="0" applyNumberFormat="1" applyFont="1" applyFill="1" applyBorder="1" applyAlignment="1" applyProtection="1">
      <alignment horizontal="center" vertical="center" shrinkToFit="1"/>
      <protection/>
    </xf>
    <xf numFmtId="0" fontId="4" fillId="34" borderId="35" xfId="0" applyFont="1" applyFill="1" applyBorder="1" applyAlignment="1" applyProtection="1">
      <alignment horizontal="left" vertical="center"/>
      <protection/>
    </xf>
    <xf numFmtId="0" fontId="4" fillId="34" borderId="36" xfId="0" applyFont="1" applyFill="1" applyBorder="1" applyAlignment="1" applyProtection="1">
      <alignment horizontal="left" vertical="center"/>
      <protection/>
    </xf>
    <xf numFmtId="0" fontId="4" fillId="34" borderId="37" xfId="0" applyFont="1" applyFill="1" applyBorder="1" applyAlignment="1" applyProtection="1">
      <alignment horizontal="left" vertical="center"/>
      <protection/>
    </xf>
    <xf numFmtId="0" fontId="4" fillId="34" borderId="38" xfId="0" applyFont="1" applyFill="1" applyBorder="1" applyAlignment="1" applyProtection="1">
      <alignment horizontal="left" vertical="center"/>
      <protection/>
    </xf>
    <xf numFmtId="0" fontId="4" fillId="34" borderId="39" xfId="0" applyFont="1" applyFill="1" applyBorder="1" applyAlignment="1" applyProtection="1">
      <alignment horizontal="left" vertical="center"/>
      <protection/>
    </xf>
    <xf numFmtId="0" fontId="4" fillId="34" borderId="40" xfId="0" applyFont="1" applyFill="1" applyBorder="1" applyAlignment="1" applyProtection="1">
      <alignment horizontal="left" vertical="center"/>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Undefiniert" xfId="57"/>
    <cellStyle name="Verknüpfte Zelle" xfId="58"/>
    <cellStyle name="Currency" xfId="59"/>
    <cellStyle name="Currency [0]" xfId="60"/>
    <cellStyle name="Warnender Text" xfId="61"/>
    <cellStyle name="Zelle überprüfen" xfId="62"/>
  </cellStyles>
  <dxfs count="9">
    <dxf>
      <font>
        <color indexed="45"/>
      </font>
    </dxf>
    <dxf>
      <font>
        <color indexed="43"/>
      </font>
    </dxf>
    <dxf>
      <font>
        <color indexed="42"/>
      </font>
    </dxf>
    <dxf>
      <fill>
        <patternFill>
          <bgColor indexed="45"/>
        </patternFill>
      </fill>
    </dxf>
    <dxf>
      <fill>
        <patternFill>
          <bgColor indexed="41"/>
        </patternFill>
      </fill>
    </dxf>
    <dxf>
      <fill>
        <patternFill>
          <bgColor indexed="44"/>
        </patternFill>
      </fill>
    </dxf>
    <dxf>
      <fill>
        <patternFill>
          <bgColor indexed="43"/>
        </patternFill>
      </fill>
    </dxf>
    <dxf>
      <fill>
        <patternFill>
          <bgColor indexed="45"/>
        </patternFill>
      </fill>
    </dxf>
    <dxf>
      <fill>
        <patternFill>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85725</xdr:colOff>
      <xdr:row>0</xdr:row>
      <xdr:rowOff>85725</xdr:rowOff>
    </xdr:from>
    <xdr:to>
      <xdr:col>12</xdr:col>
      <xdr:colOff>9525</xdr:colOff>
      <xdr:row>29</xdr:row>
      <xdr:rowOff>9525</xdr:rowOff>
    </xdr:to>
    <xdr:pic>
      <xdr:nvPicPr>
        <xdr:cNvPr id="1" name="Picture 12" descr="Lotterierechner2"/>
        <xdr:cNvPicPr preferRelativeResize="1">
          <a:picLocks noChangeAspect="1"/>
        </xdr:cNvPicPr>
      </xdr:nvPicPr>
      <xdr:blipFill>
        <a:blip r:embed="rId1"/>
        <a:stretch>
          <a:fillRect/>
        </a:stretch>
      </xdr:blipFill>
      <xdr:spPr>
        <a:xfrm>
          <a:off x="5467350" y="85725"/>
          <a:ext cx="6191250" cy="6562725"/>
        </a:xfrm>
        <a:prstGeom prst="rect">
          <a:avLst/>
        </a:prstGeom>
        <a:noFill/>
        <a:ln w="9525" cmpd="sng">
          <a:noFill/>
        </a:ln>
      </xdr:spPr>
    </xdr:pic>
    <xdr:clientData/>
  </xdr:twoCellAnchor>
  <xdr:twoCellAnchor editAs="oneCell">
    <xdr:from>
      <xdr:col>1</xdr:col>
      <xdr:colOff>0</xdr:colOff>
      <xdr:row>32</xdr:row>
      <xdr:rowOff>9525</xdr:rowOff>
    </xdr:from>
    <xdr:to>
      <xdr:col>5</xdr:col>
      <xdr:colOff>9525</xdr:colOff>
      <xdr:row>33</xdr:row>
      <xdr:rowOff>19050</xdr:rowOff>
    </xdr:to>
    <xdr:pic>
      <xdr:nvPicPr>
        <xdr:cNvPr id="2" name="Picture 13"/>
        <xdr:cNvPicPr preferRelativeResize="1">
          <a:picLocks noChangeAspect="1"/>
        </xdr:cNvPicPr>
      </xdr:nvPicPr>
      <xdr:blipFill>
        <a:blip r:embed="rId2"/>
        <a:stretch>
          <a:fillRect/>
        </a:stretch>
      </xdr:blipFill>
      <xdr:spPr>
        <a:xfrm>
          <a:off x="95250" y="7086600"/>
          <a:ext cx="5200650" cy="20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dimension ref="A1:L36"/>
  <sheetViews>
    <sheetView showGridLines="0" tabSelected="1" zoomScalePageLayoutView="0" workbookViewId="0" topLeftCell="A1">
      <selection activeCell="E2" sqref="E2"/>
    </sheetView>
  </sheetViews>
  <sheetFormatPr defaultColWidth="11.421875" defaultRowHeight="12.75"/>
  <cols>
    <col min="1" max="1" width="1.421875" style="1" customWidth="1"/>
    <col min="2" max="2" width="10.7109375" style="1" customWidth="1"/>
    <col min="3" max="3" width="37.28125" style="1" customWidth="1"/>
    <col min="4" max="4" width="12.00390625" style="1" customWidth="1"/>
    <col min="5" max="5" width="17.8515625" style="1" customWidth="1"/>
    <col min="6" max="7" width="1.421875" style="1" customWidth="1"/>
    <col min="8" max="8" width="43.57421875" style="1" customWidth="1"/>
    <col min="9" max="9" width="14.7109375" style="1" customWidth="1"/>
    <col min="10" max="10" width="5.421875" style="1" customWidth="1"/>
    <col min="11" max="11" width="22.421875" style="1" customWidth="1"/>
    <col min="12" max="12" width="6.421875" style="1" customWidth="1"/>
    <col min="13" max="13" width="1.421875" style="1" customWidth="1"/>
    <col min="14" max="16384" width="11.421875" style="1" customWidth="1"/>
  </cols>
  <sheetData>
    <row r="1" spans="1:5" ht="7.5" customHeight="1" thickBot="1">
      <c r="A1" s="17" t="s">
        <v>10</v>
      </c>
      <c r="B1" s="8"/>
      <c r="C1" s="8"/>
      <c r="D1" s="8"/>
      <c r="E1" s="8"/>
    </row>
    <row r="2" spans="2:12" ht="19.5" customHeight="1">
      <c r="B2" s="41" t="s">
        <v>7</v>
      </c>
      <c r="C2" s="42"/>
      <c r="D2" s="42"/>
      <c r="E2" s="7"/>
      <c r="F2" s="2"/>
      <c r="H2" s="23"/>
      <c r="I2" s="24"/>
      <c r="J2" s="24"/>
      <c r="K2" s="24"/>
      <c r="L2" s="25"/>
    </row>
    <row r="3" spans="2:12" ht="19.5" customHeight="1">
      <c r="B3" s="43" t="s">
        <v>6</v>
      </c>
      <c r="C3" s="44"/>
      <c r="D3" s="44"/>
      <c r="E3" s="7"/>
      <c r="F3" s="2"/>
      <c r="H3" s="26"/>
      <c r="I3" s="27"/>
      <c r="J3" s="27"/>
      <c r="K3" s="27"/>
      <c r="L3" s="28"/>
    </row>
    <row r="4" spans="2:12" ht="19.5" customHeight="1">
      <c r="B4" s="43" t="s">
        <v>8</v>
      </c>
      <c r="C4" s="44"/>
      <c r="D4" s="44"/>
      <c r="E4" s="7"/>
      <c r="F4" s="2">
        <f>SUMIF(E8:E29,"&lt;&gt;Freispiel",D8:D29)</f>
        <v>0</v>
      </c>
      <c r="H4" s="26"/>
      <c r="I4" s="27"/>
      <c r="J4" s="27"/>
      <c r="K4" s="27"/>
      <c r="L4" s="28"/>
    </row>
    <row r="5" spans="2:12" ht="19.5" customHeight="1" thickBot="1">
      <c r="B5" s="45" t="str">
        <f>CONCATENATE(" Spieleinsatz pro Tipp (0,10 ",A1," bis 500 ",A1,")")</f>
        <v> Spieleinsatz pro Tipp (0,10 € bis 500 €)</v>
      </c>
      <c r="C5" s="46"/>
      <c r="D5" s="46"/>
      <c r="E5" s="32"/>
      <c r="F5" s="2">
        <f>COUNTIF(E8:E29,"Freispiel")</f>
        <v>0</v>
      </c>
      <c r="H5" s="26"/>
      <c r="I5" s="27"/>
      <c r="J5" s="27"/>
      <c r="K5" s="27"/>
      <c r="L5" s="28"/>
    </row>
    <row r="6" spans="2:12" ht="7.5" customHeight="1" thickBot="1">
      <c r="B6" s="6"/>
      <c r="C6" s="6"/>
      <c r="D6" s="6"/>
      <c r="E6" s="6"/>
      <c r="F6" s="2"/>
      <c r="H6" s="26"/>
      <c r="I6" s="27"/>
      <c r="J6" s="27"/>
      <c r="K6" s="27"/>
      <c r="L6" s="28"/>
    </row>
    <row r="7" spans="2:12" ht="33.75" customHeight="1" thickBot="1">
      <c r="B7" s="4" t="s">
        <v>4</v>
      </c>
      <c r="C7" s="12" t="s">
        <v>5</v>
      </c>
      <c r="D7" s="12" t="s">
        <v>3</v>
      </c>
      <c r="E7" s="5" t="s">
        <v>9</v>
      </c>
      <c r="F7" s="2"/>
      <c r="H7" s="26"/>
      <c r="I7" s="27"/>
      <c r="J7" s="27"/>
      <c r="K7" s="27"/>
      <c r="L7" s="28"/>
    </row>
    <row r="8" spans="1:12" ht="18" customHeight="1">
      <c r="A8" s="2">
        <f aca="true" t="shared" si="0" ref="A8:A28">IF(D8="","",1/C8)</f>
      </c>
      <c r="B8" s="13">
        <f>IF(OR(E4&gt;E2,E2&lt;2,E3&lt;2,E4&lt;1,E5&lt;0.1,E2&gt;100,E3&gt;50,E4&gt;10,E5&gt;500),"",E4)</f>
      </c>
      <c r="C8" s="15">
        <f>IF(B8="","",1/(HYPGEOMDIST(B8,$E$4,$E$4,$E$2)*HYPGEOMDIST(1,1,1,$E$3)))</f>
      </c>
      <c r="D8" s="16">
        <f>IF(OR(C8="",E8&lt;=0,$F$5&gt;1),"",IF(E8="Freispiel",$F$4/(1-(1/C8))/C8,IF(E8&gt;100000000000000000000,"",E8/$E$5/C8)))</f>
      </c>
      <c r="E8" s="33">
        <f aca="true" t="shared" si="1" ref="E8:E29">F8</f>
      </c>
      <c r="F8" s="2">
        <f>IF(OR(C8="",C8&lt;$L$31),"",C8*$E$5*$J$31/100/$C$30)</f>
      </c>
      <c r="H8" s="26"/>
      <c r="I8" s="27"/>
      <c r="J8" s="27"/>
      <c r="K8" s="27"/>
      <c r="L8" s="28"/>
    </row>
    <row r="9" spans="1:12" ht="18" customHeight="1">
      <c r="A9" s="2">
        <f t="shared" si="0"/>
      </c>
      <c r="B9" s="3">
        <f>B8</f>
      </c>
      <c r="C9" s="15">
        <f>IF(B9="","",1/(HYPGEOMDIST(B9,$E$4,$E$4,$E$2)*HYPGEOMDIST(0,1,1,$E$3)))</f>
      </c>
      <c r="D9" s="16">
        <f aca="true" t="shared" si="2" ref="D9:D28">IF(OR(C9="",E9&lt;=0,$F$5&gt;1),"",IF(E9="Freispiel",$F$4/(1-(1/C9))/C9,IF(E9&gt;100000000000000000000,"",E9/$E$5/C9)))</f>
      </c>
      <c r="E9" s="33">
        <f t="shared" si="1"/>
      </c>
      <c r="F9" s="2">
        <f aca="true" t="shared" si="3" ref="F9:F29">IF(OR(C9="",C9&lt;$L$31),"",C9*$E$5*$J$31/100/$C$30)</f>
      </c>
      <c r="H9" s="26"/>
      <c r="I9" s="27"/>
      <c r="J9" s="27"/>
      <c r="K9" s="27"/>
      <c r="L9" s="28"/>
    </row>
    <row r="10" spans="1:12" ht="18" customHeight="1">
      <c r="A10" s="2">
        <f t="shared" si="0"/>
      </c>
      <c r="B10" s="14">
        <f>IF(OR($E$2&gt;100,$E$3&gt;50,$E$4&gt;10),"",IF(OR(B8=0,B8="",$E$4+$E$4-$E$2=B8),"",B8-1))</f>
      </c>
      <c r="C10" s="15">
        <f>IF(B10="","",1/(HYPGEOMDIST(B10,$E$4,$E$4,$E$2)*HYPGEOMDIST(1,1,1,$E$3)))</f>
      </c>
      <c r="D10" s="16">
        <f t="shared" si="2"/>
      </c>
      <c r="E10" s="33">
        <f t="shared" si="1"/>
      </c>
      <c r="F10" s="2">
        <f t="shared" si="3"/>
      </c>
      <c r="H10" s="26"/>
      <c r="I10" s="27"/>
      <c r="J10" s="27"/>
      <c r="K10" s="27"/>
      <c r="L10" s="28"/>
    </row>
    <row r="11" spans="1:12" ht="18" customHeight="1">
      <c r="A11" s="2">
        <f t="shared" si="0"/>
      </c>
      <c r="B11" s="3">
        <f>B10</f>
      </c>
      <c r="C11" s="15">
        <f>IF(B11="","",1/(HYPGEOMDIST(B11,$E$4,$E$4,$E$2)*HYPGEOMDIST(0,1,1,$E$3)))</f>
      </c>
      <c r="D11" s="16">
        <f t="shared" si="2"/>
      </c>
      <c r="E11" s="33">
        <f t="shared" si="1"/>
      </c>
      <c r="F11" s="2">
        <f t="shared" si="3"/>
      </c>
      <c r="H11" s="26"/>
      <c r="I11" s="27"/>
      <c r="J11" s="27"/>
      <c r="K11" s="27"/>
      <c r="L11" s="28"/>
    </row>
    <row r="12" spans="1:12" ht="18" customHeight="1">
      <c r="A12" s="2">
        <f t="shared" si="0"/>
      </c>
      <c r="B12" s="14">
        <f>IF(OR($E$2&gt;100,$E$3&gt;50,$E$4&gt;10),"",IF(OR(B10=0,B10="",$E$4+$E$4-$E$2=B10),"",B10-1))</f>
      </c>
      <c r="C12" s="15">
        <f>IF(B12="","",1/(HYPGEOMDIST(B12,$E$4,$E$4,$E$2)*HYPGEOMDIST(1,1,1,$E$3)))</f>
      </c>
      <c r="D12" s="16">
        <f t="shared" si="2"/>
      </c>
      <c r="E12" s="33">
        <f t="shared" si="1"/>
      </c>
      <c r="F12" s="2">
        <f t="shared" si="3"/>
      </c>
      <c r="H12" s="26"/>
      <c r="I12" s="27"/>
      <c r="J12" s="27"/>
      <c r="K12" s="27"/>
      <c r="L12" s="28"/>
    </row>
    <row r="13" spans="1:12" ht="18" customHeight="1">
      <c r="A13" s="2">
        <f t="shared" si="0"/>
      </c>
      <c r="B13" s="3">
        <f>B12</f>
      </c>
      <c r="C13" s="15">
        <f>IF(B13="","",1/(HYPGEOMDIST(B13,$E$4,$E$4,$E$2)*HYPGEOMDIST(0,1,1,$E$3)))</f>
      </c>
      <c r="D13" s="16">
        <f t="shared" si="2"/>
      </c>
      <c r="E13" s="33">
        <f t="shared" si="1"/>
      </c>
      <c r="F13" s="2">
        <f t="shared" si="3"/>
      </c>
      <c r="H13" s="26"/>
      <c r="I13" s="27"/>
      <c r="J13" s="27"/>
      <c r="K13" s="27"/>
      <c r="L13" s="28"/>
    </row>
    <row r="14" spans="1:12" ht="18" customHeight="1">
      <c r="A14" s="2">
        <f t="shared" si="0"/>
      </c>
      <c r="B14" s="14">
        <f>IF(OR($E$2&gt;100,$E$3&gt;50,$E$4&gt;10),"",IF(OR(B12=0,B12="",$E$4+$E$4-$E$2=B12),"",B12-1))</f>
      </c>
      <c r="C14" s="15">
        <f>IF(B14="","",1/(HYPGEOMDIST(B14,$E$4,$E$4,$E$2)*HYPGEOMDIST(1,1,1,$E$3)))</f>
      </c>
      <c r="D14" s="16">
        <f t="shared" si="2"/>
      </c>
      <c r="E14" s="33">
        <f t="shared" si="1"/>
      </c>
      <c r="F14" s="2">
        <f t="shared" si="3"/>
      </c>
      <c r="H14" s="26"/>
      <c r="I14" s="27"/>
      <c r="J14" s="27"/>
      <c r="K14" s="27"/>
      <c r="L14" s="28"/>
    </row>
    <row r="15" spans="1:12" ht="18" customHeight="1">
      <c r="A15" s="2">
        <f t="shared" si="0"/>
      </c>
      <c r="B15" s="3">
        <f>B14</f>
      </c>
      <c r="C15" s="15">
        <f>IF(B15="","",1/(HYPGEOMDIST(B15,$E$4,$E$4,$E$2)*HYPGEOMDIST(0,1,1,$E$3)))</f>
      </c>
      <c r="D15" s="16">
        <f t="shared" si="2"/>
      </c>
      <c r="E15" s="33">
        <f t="shared" si="1"/>
      </c>
      <c r="F15" s="2">
        <f t="shared" si="3"/>
      </c>
      <c r="H15" s="26"/>
      <c r="I15" s="27"/>
      <c r="J15" s="27"/>
      <c r="K15" s="27"/>
      <c r="L15" s="28"/>
    </row>
    <row r="16" spans="1:12" ht="18" customHeight="1">
      <c r="A16" s="2">
        <f t="shared" si="0"/>
      </c>
      <c r="B16" s="14">
        <f>IF(OR($E$2&gt;100,$E$3&gt;50,$E$4&gt;10),"",IF(OR(B14=0,B14="",$E$4+$E$4-$E$2=B14),"",B14-1))</f>
      </c>
      <c r="C16" s="15">
        <f>IF(B16="","",1/(HYPGEOMDIST(B16,$E$4,$E$4,$E$2)*HYPGEOMDIST(1,1,1,$E$3)))</f>
      </c>
      <c r="D16" s="16">
        <f t="shared" si="2"/>
      </c>
      <c r="E16" s="33">
        <f t="shared" si="1"/>
      </c>
      <c r="F16" s="2">
        <f t="shared" si="3"/>
      </c>
      <c r="H16" s="26"/>
      <c r="I16" s="27"/>
      <c r="J16" s="27"/>
      <c r="K16" s="27"/>
      <c r="L16" s="28"/>
    </row>
    <row r="17" spans="1:12" ht="18" customHeight="1">
      <c r="A17" s="2">
        <f t="shared" si="0"/>
      </c>
      <c r="B17" s="3">
        <f>B16</f>
      </c>
      <c r="C17" s="15">
        <f>IF(B17="","",1/(HYPGEOMDIST(B17,$E$4,$E$4,$E$2)*HYPGEOMDIST(0,1,1,$E$3)))</f>
      </c>
      <c r="D17" s="16">
        <f t="shared" si="2"/>
      </c>
      <c r="E17" s="33">
        <f t="shared" si="1"/>
      </c>
      <c r="F17" s="2">
        <f t="shared" si="3"/>
      </c>
      <c r="H17" s="26"/>
      <c r="I17" s="27"/>
      <c r="J17" s="27"/>
      <c r="K17" s="27"/>
      <c r="L17" s="28"/>
    </row>
    <row r="18" spans="1:12" ht="18" customHeight="1">
      <c r="A18" s="2">
        <f t="shared" si="0"/>
      </c>
      <c r="B18" s="14">
        <f>IF(OR($E$2&gt;100,$E$3&gt;50,$E$4&gt;10),"",IF(OR(B16=0,B16="",$E$4+$E$4-$E$2=B16),"",B16-1))</f>
      </c>
      <c r="C18" s="15">
        <f>IF(B18="","",1/(HYPGEOMDIST(B18,$E$4,$E$4,$E$2)*HYPGEOMDIST(1,1,1,$E$3)))</f>
      </c>
      <c r="D18" s="16">
        <f t="shared" si="2"/>
      </c>
      <c r="E18" s="33">
        <f t="shared" si="1"/>
      </c>
      <c r="F18" s="2">
        <f t="shared" si="3"/>
      </c>
      <c r="H18" s="26"/>
      <c r="I18" s="27"/>
      <c r="J18" s="27"/>
      <c r="K18" s="27"/>
      <c r="L18" s="28"/>
    </row>
    <row r="19" spans="1:12" ht="18" customHeight="1">
      <c r="A19" s="2">
        <f t="shared" si="0"/>
      </c>
      <c r="B19" s="3">
        <f>B18</f>
      </c>
      <c r="C19" s="15">
        <f>IF(B19="","",1/(HYPGEOMDIST(B19,$E$4,$E$4,$E$2)*HYPGEOMDIST(0,1,1,$E$3)))</f>
      </c>
      <c r="D19" s="16">
        <f t="shared" si="2"/>
      </c>
      <c r="E19" s="33">
        <f t="shared" si="1"/>
      </c>
      <c r="F19" s="2">
        <f t="shared" si="3"/>
      </c>
      <c r="H19" s="26"/>
      <c r="I19" s="27"/>
      <c r="J19" s="27"/>
      <c r="K19" s="27"/>
      <c r="L19" s="28"/>
    </row>
    <row r="20" spans="1:12" ht="18" customHeight="1">
      <c r="A20" s="2">
        <f t="shared" si="0"/>
      </c>
      <c r="B20" s="14">
        <f>IF(OR($E$2&gt;100,$E$3&gt;50,$E$4&gt;10),"",IF(OR(B18=0,B18="",$E$4+$E$4-$E$2=B18),"",B18-1))</f>
      </c>
      <c r="C20" s="15">
        <f>IF(B20="","",1/(HYPGEOMDIST(B20,$E$4,$E$4,$E$2)*HYPGEOMDIST(1,1,1,$E$3)))</f>
      </c>
      <c r="D20" s="16">
        <f t="shared" si="2"/>
      </c>
      <c r="E20" s="33">
        <f t="shared" si="1"/>
      </c>
      <c r="F20" s="2">
        <f t="shared" si="3"/>
      </c>
      <c r="H20" s="26"/>
      <c r="I20" s="27"/>
      <c r="J20" s="27"/>
      <c r="K20" s="27"/>
      <c r="L20" s="28"/>
    </row>
    <row r="21" spans="1:12" ht="18" customHeight="1">
      <c r="A21" s="2">
        <f t="shared" si="0"/>
      </c>
      <c r="B21" s="3">
        <f>B20</f>
      </c>
      <c r="C21" s="15">
        <f>IF(B21="","",1/(HYPGEOMDIST(B21,$E$4,$E$4,$E$2)*HYPGEOMDIST(0,1,1,$E$3)))</f>
      </c>
      <c r="D21" s="16">
        <f t="shared" si="2"/>
      </c>
      <c r="E21" s="33">
        <f t="shared" si="1"/>
      </c>
      <c r="F21" s="2">
        <f t="shared" si="3"/>
      </c>
      <c r="H21" s="26"/>
      <c r="I21" s="27"/>
      <c r="J21" s="27"/>
      <c r="K21" s="27"/>
      <c r="L21" s="28"/>
    </row>
    <row r="22" spans="1:12" ht="18" customHeight="1">
      <c r="A22" s="2">
        <f t="shared" si="0"/>
      </c>
      <c r="B22" s="14">
        <f>IF(OR($E$2&gt;100,$E$3&gt;50,$E$4&gt;10),"",IF(OR(B20=0,B20="",$E$4+$E$4-$E$2=B20),"",B20-1))</f>
      </c>
      <c r="C22" s="15">
        <f>IF(B22="","",1/(HYPGEOMDIST(B22,$E$4,$E$4,$E$2)*HYPGEOMDIST(1,1,1,$E$3)))</f>
      </c>
      <c r="D22" s="16">
        <f t="shared" si="2"/>
      </c>
      <c r="E22" s="33">
        <f t="shared" si="1"/>
      </c>
      <c r="F22" s="2">
        <f t="shared" si="3"/>
      </c>
      <c r="H22" s="26"/>
      <c r="I22" s="27"/>
      <c r="J22" s="27"/>
      <c r="K22" s="27"/>
      <c r="L22" s="28"/>
    </row>
    <row r="23" spans="1:12" ht="18" customHeight="1">
      <c r="A23" s="2">
        <f t="shared" si="0"/>
      </c>
      <c r="B23" s="3">
        <f>B22</f>
      </c>
      <c r="C23" s="15">
        <f>IF(B23="","",1/(HYPGEOMDIST(B23,$E$4,$E$4,$E$2)*HYPGEOMDIST(0,1,1,$E$3)))</f>
      </c>
      <c r="D23" s="16">
        <f t="shared" si="2"/>
      </c>
      <c r="E23" s="33">
        <f t="shared" si="1"/>
      </c>
      <c r="F23" s="2">
        <f t="shared" si="3"/>
      </c>
      <c r="H23" s="26"/>
      <c r="I23" s="27"/>
      <c r="J23" s="27"/>
      <c r="K23" s="27"/>
      <c r="L23" s="28"/>
    </row>
    <row r="24" spans="1:12" ht="18" customHeight="1">
      <c r="A24" s="2">
        <f t="shared" si="0"/>
      </c>
      <c r="B24" s="14">
        <f>IF(OR($E$2&gt;100,$E$3&gt;50,$E$4&gt;10),"",IF(OR(B22=0,B22="",$E$4+$E$4-$E$2=B22),"",B22-1))</f>
      </c>
      <c r="C24" s="15">
        <f>IF(B24="","",1/(HYPGEOMDIST(B24,$E$4,$E$4,$E$2)*HYPGEOMDIST(1,1,1,$E$3)))</f>
      </c>
      <c r="D24" s="16">
        <f t="shared" si="2"/>
      </c>
      <c r="E24" s="33">
        <f t="shared" si="1"/>
      </c>
      <c r="F24" s="2">
        <f t="shared" si="3"/>
      </c>
      <c r="H24" s="26"/>
      <c r="I24" s="27"/>
      <c r="J24" s="27"/>
      <c r="K24" s="27"/>
      <c r="L24" s="28"/>
    </row>
    <row r="25" spans="1:12" ht="18" customHeight="1">
      <c r="A25" s="2">
        <f t="shared" si="0"/>
      </c>
      <c r="B25" s="3">
        <f>B24</f>
      </c>
      <c r="C25" s="15">
        <f>IF(B25="","",1/(HYPGEOMDIST(B25,$E$4,$E$4,$E$2)*HYPGEOMDIST(0,1,1,$E$3)))</f>
      </c>
      <c r="D25" s="16">
        <f t="shared" si="2"/>
      </c>
      <c r="E25" s="33">
        <f t="shared" si="1"/>
      </c>
      <c r="F25" s="2">
        <f t="shared" si="3"/>
      </c>
      <c r="H25" s="26"/>
      <c r="I25" s="27"/>
      <c r="J25" s="27"/>
      <c r="K25" s="27"/>
      <c r="L25" s="28"/>
    </row>
    <row r="26" spans="1:12" ht="18" customHeight="1">
      <c r="A26" s="2">
        <f t="shared" si="0"/>
      </c>
      <c r="B26" s="14">
        <f>IF(OR($E$2&gt;100,$E$3&gt;50,$E$4&gt;10),"",IF(OR(B24=0,B24="",$E$4+$E$4-$E$2=B24),"",B24-1))</f>
      </c>
      <c r="C26" s="15">
        <f>IF(B26="","",1/(HYPGEOMDIST(B26,$E$4,$E$4,$E$2)*HYPGEOMDIST(1,1,1,$E$3)))</f>
      </c>
      <c r="D26" s="16">
        <f t="shared" si="2"/>
      </c>
      <c r="E26" s="33">
        <f t="shared" si="1"/>
      </c>
      <c r="F26" s="2">
        <f t="shared" si="3"/>
      </c>
      <c r="H26" s="26"/>
      <c r="I26" s="27"/>
      <c r="J26" s="27"/>
      <c r="K26" s="27"/>
      <c r="L26" s="28"/>
    </row>
    <row r="27" spans="1:12" ht="18" customHeight="1">
      <c r="A27" s="2">
        <f t="shared" si="0"/>
      </c>
      <c r="B27" s="3">
        <f>B26</f>
      </c>
      <c r="C27" s="15">
        <f>IF(B27="","",1/(HYPGEOMDIST(B27,$E$4,$E$4,$E$2)*HYPGEOMDIST(0,1,1,$E$3)))</f>
      </c>
      <c r="D27" s="16">
        <f t="shared" si="2"/>
      </c>
      <c r="E27" s="33">
        <f t="shared" si="1"/>
      </c>
      <c r="F27" s="2">
        <f t="shared" si="3"/>
      </c>
      <c r="H27" s="26"/>
      <c r="I27" s="27"/>
      <c r="J27" s="27"/>
      <c r="K27" s="27"/>
      <c r="L27" s="28"/>
    </row>
    <row r="28" spans="1:12" ht="18" customHeight="1">
      <c r="A28" s="2">
        <f t="shared" si="0"/>
      </c>
      <c r="B28" s="14">
        <f>IF(OR($E$2&gt;100,$E$3&gt;50,$E$4&gt;10),"",IF(OR(B26=0,B26="",$E$4+$E$4-$E$2=B26),"",B26-1))</f>
      </c>
      <c r="C28" s="15">
        <f>IF(B28="","",1/(HYPGEOMDIST(B28,$E$4,$E$4,$E$2)*HYPGEOMDIST(1,1,1,$E$3)))</f>
      </c>
      <c r="D28" s="16">
        <f t="shared" si="2"/>
      </c>
      <c r="E28" s="33">
        <f t="shared" si="1"/>
      </c>
      <c r="F28" s="2">
        <f t="shared" si="3"/>
      </c>
      <c r="H28" s="26"/>
      <c r="I28" s="27"/>
      <c r="J28" s="27"/>
      <c r="K28" s="27"/>
      <c r="L28" s="28"/>
    </row>
    <row r="29" spans="1:12" ht="18" customHeight="1" thickBot="1">
      <c r="A29" s="2">
        <f>IF(D29="","",1/C29)</f>
      </c>
      <c r="B29" s="3">
        <f>B28</f>
      </c>
      <c r="C29" s="15">
        <f>IF(B29="","",1/(HYPGEOMDIST(B29,$E$4,$E$4,$E$2)*HYPGEOMDIST(0,1,1,$E$3)))</f>
      </c>
      <c r="D29" s="16">
        <f>IF(OR(C29="",E29&lt;=0,$F$5&gt;1),"",IF(E29="Freispiel",$F$4/(1-(1/C29))/C29,IF(E29&gt;100000000000000000000,"",E29/$E$5/C29)))</f>
      </c>
      <c r="E29" s="33">
        <f t="shared" si="1"/>
      </c>
      <c r="F29" s="2">
        <f t="shared" si="3"/>
      </c>
      <c r="H29" s="29"/>
      <c r="I29" s="30"/>
      <c r="J29" s="30"/>
      <c r="K29" s="30"/>
      <c r="L29" s="31"/>
    </row>
    <row r="30" spans="2:12" ht="7.5" customHeight="1" thickBot="1">
      <c r="B30" s="11"/>
      <c r="C30" s="11">
        <f>COUNTIF(C8:C29,"&gt;="&amp;L31)</f>
        <v>0</v>
      </c>
      <c r="D30" s="11"/>
      <c r="E30" s="11"/>
      <c r="H30" s="22"/>
      <c r="I30" s="22"/>
      <c r="J30" s="22"/>
      <c r="K30" s="22"/>
      <c r="L30" s="22"/>
    </row>
    <row r="31" spans="2:12" ht="19.5" customHeight="1" thickBot="1">
      <c r="B31" s="39">
        <f>IF(SUM(A8:A29)&gt;0,CONCATENATE("Gesamtgewinnwahrscheinlichkeit = 1:",TEXT(1/SUM(A8:A29),"#.##0,00"),IF(SUM(A8:A29)&gt;0.01,CONCATENATE(" = ",TEXT(SUM(A8:A29),"0,00%")),"")),"")</f>
      </c>
      <c r="C31" s="40"/>
      <c r="D31" s="37">
        <f>IF(SUM(D8:D29)&gt;0,SUM(D8:D29),"")</f>
      </c>
      <c r="E31" s="38"/>
      <c r="H31" s="18" t="s">
        <v>0</v>
      </c>
      <c r="I31" s="19" t="s">
        <v>2</v>
      </c>
      <c r="J31" s="20">
        <v>50</v>
      </c>
      <c r="K31" s="19" t="s">
        <v>1</v>
      </c>
      <c r="L31" s="21">
        <v>1</v>
      </c>
    </row>
    <row r="32" spans="2:12" ht="7.5" customHeight="1" thickBot="1">
      <c r="B32" s="36"/>
      <c r="C32" s="36"/>
      <c r="D32" s="36"/>
      <c r="E32" s="36"/>
      <c r="H32" s="10"/>
      <c r="I32" s="10"/>
      <c r="J32" s="10"/>
      <c r="K32" s="10"/>
      <c r="L32" s="10"/>
    </row>
    <row r="33" spans="2:5" ht="15" customHeight="1">
      <c r="B33" s="34"/>
      <c r="C33" s="35"/>
      <c r="D33" s="35"/>
      <c r="E33" s="35"/>
    </row>
    <row r="34" ht="14.25"/>
    <row r="35" ht="14.25">
      <c r="I35" s="9"/>
    </row>
    <row r="36" ht="14.25">
      <c r="I36" s="9"/>
    </row>
  </sheetData>
  <sheetProtection password="EB95" sheet="1" objects="1" scenarios="1" formatCells="0" selectLockedCells="1"/>
  <mergeCells count="8">
    <mergeCell ref="B33:E33"/>
    <mergeCell ref="B32:E32"/>
    <mergeCell ref="D31:E31"/>
    <mergeCell ref="B31:C31"/>
    <mergeCell ref="B2:D2"/>
    <mergeCell ref="B3:D3"/>
    <mergeCell ref="B4:D4"/>
    <mergeCell ref="B5:D5"/>
  </mergeCells>
  <conditionalFormatting sqref="E5">
    <cfRule type="expression" priority="1" dxfId="3" stopIfTrue="1">
      <formula>IF($E$5&lt;0.1,TRUE,FALSE)</formula>
    </cfRule>
  </conditionalFormatting>
  <conditionalFormatting sqref="E2:E4">
    <cfRule type="expression" priority="3" dxfId="3" stopIfTrue="1">
      <formula>IF($B$8="",TRUE,FALSE)</formula>
    </cfRule>
    <cfRule type="expression" priority="4" dxfId="6" stopIfTrue="1">
      <formula>IF(($E$4+$E$4)&gt;$E$2,TRUE,FALSE)</formula>
    </cfRule>
  </conditionalFormatting>
  <conditionalFormatting sqref="E8:E29">
    <cfRule type="expression" priority="5" dxfId="5" stopIfTrue="1">
      <formula>IF(E8="",FALSE,IF(E8=F8,TRUE,FALSE))</formula>
    </cfRule>
    <cfRule type="expression" priority="6" dxfId="4" stopIfTrue="1">
      <formula>D8&lt;&gt;""</formula>
    </cfRule>
    <cfRule type="expression" priority="7" dxfId="3" stopIfTrue="1">
      <formula>IF(E8="",FALSE,IF(OR(E8&lt;0,E8&gt;100000000000000000000),TRUE,FALSE))</formula>
    </cfRule>
  </conditionalFormatting>
  <conditionalFormatting sqref="D31:E31">
    <cfRule type="expression" priority="8" dxfId="2" stopIfTrue="1">
      <formula>IF($D$31&gt;=0.6,TRUE,FALSE)</formula>
    </cfRule>
    <cfRule type="expression" priority="9" dxfId="1" stopIfTrue="1">
      <formula>IF($D$31&gt;=0.4,TRUE,FALSE)</formula>
    </cfRule>
    <cfRule type="expression" priority="10" dxfId="0" stopIfTrue="1">
      <formula>IF($D$31&lt;0.4,TRUE,FALSE)</formula>
    </cfRule>
  </conditionalFormatting>
  <dataValidations count="6">
    <dataValidation type="whole" allowBlank="1" showErrorMessage="1" errorTitle="Eingabe unzulässig!" error="Für dieses Feld ist nur eine ganze Zahl zwischen 1 und 100 vorgesehen!" sqref="J31">
      <formula1>1</formula1>
      <formula2>100</formula2>
    </dataValidation>
    <dataValidation type="decimal" allowBlank="1" showErrorMessage="1" errorTitle="Eingabe unzulässig!" error="Für dieses Feld ist nur eine Zahl zwischen 1 und 500 vorgesehen!" sqref="L31">
      <formula1>1</formula1>
      <formula2>500</formula2>
    </dataValidation>
    <dataValidation type="whole" allowBlank="1" showErrorMessage="1" errorTitle="Eingabe unzulässig!" error="Für dieses Feld ist nur eine ganze Zahl zwischen 2 und 50 vorgesehen!" sqref="E3">
      <formula1>2</formula1>
      <formula2>50</formula2>
    </dataValidation>
    <dataValidation type="whole" allowBlank="1" showErrorMessage="1" errorTitle="Eingabe unzulässig!" error="Für dieses Feld ist nur eine ganze Zahl zwischen 2 und 100 vorgesehen!" sqref="E2">
      <formula1>2</formula1>
      <formula2>100</formula2>
    </dataValidation>
    <dataValidation type="whole" allowBlank="1" showErrorMessage="1" errorTitle="Eingabe unzulässig!" error="Für dieses Feld ist nur eine ganze Zahl zwischen 1 und 10 vorgesehen!" sqref="E4">
      <formula1>1</formula1>
      <formula2>10</formula2>
    </dataValidation>
    <dataValidation type="decimal" allowBlank="1" showErrorMessage="1" errorTitle="Eingabe unzulässig!" error="Für dieses Feld ist nur eine Zahl zwischen 0,1 und 500 vorgesehen!" sqref="E5">
      <formula1>0.1</formula1>
      <formula2>500</formula2>
    </dataValidation>
  </dataValidations>
  <printOptions/>
  <pageMargins left="0.787401575" right="0.787401575" top="0.984251969" bottom="0.984251969" header="0.4921259845" footer="0.4921259845"/>
  <pageSetup horizontalDpi="300" verticalDpi="300" orientation="portrait" paperSize="9" r:id="rId2"/>
  <ignoredErrors>
    <ignoredError sqref="C27 C11 C28:C29 C10 C13 C12 C15 C14 C17 C16 C19 C18 C21 C20 C23 C22 C25 C24 C26 B25 B23 B21 B19 B17 B15 B13 B11 B27 C9 B12 B24 B22 B20 B18 B16 B14 B10 B26 B28:B29" formula="1"/>
    <ignoredError sqref="E8:E29"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Oliver</dc:creator>
  <cp:keywords/>
  <dc:description/>
  <cp:lastModifiedBy>Oliver</cp:lastModifiedBy>
  <dcterms:created xsi:type="dcterms:W3CDTF">2020-10-26T20:21:19Z</dcterms:created>
  <dcterms:modified xsi:type="dcterms:W3CDTF">2024-01-26T23:17:19Z</dcterms:modified>
  <cp:category/>
  <cp:version/>
  <cp:contentType/>
  <cp:contentStatus/>
</cp:coreProperties>
</file>