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0" windowWidth="18915" windowHeight="12345" activeTab="0"/>
  </bookViews>
  <sheets>
    <sheet name="Kenochef" sheetId="1" r:id="rId1"/>
  </sheets>
  <definedNames>
    <definedName name="_Fill" localSheetId="0" hidden="1">#REF!</definedName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<sst xmlns="http://schemas.openxmlformats.org/spreadsheetml/2006/main" count="53" uniqueCount="18">
  <si>
    <t>KENOVERGLEICH</t>
  </si>
  <si>
    <t>KENO (Deutschland)</t>
  </si>
  <si>
    <t>KENO (Belgien)</t>
  </si>
  <si>
    <t>KENO (Frankreich)</t>
  </si>
  <si>
    <t>Keno 24/7 (Lottoland)</t>
  </si>
  <si>
    <t>Keno 80 (Lottoland)</t>
  </si>
  <si>
    <t>KenoGo (Lottoland)</t>
  </si>
  <si>
    <t>KeNow Play (Lottoland)</t>
  </si>
  <si>
    <t>Ge-
tippt</t>
  </si>
  <si>
    <t>Rich-
tig</t>
  </si>
  <si>
    <t>Chancen 1:
(70 Zahlen)</t>
  </si>
  <si>
    <t>Chancen 1:
(80 Zahlen)</t>
  </si>
  <si>
    <t>Gewinn-
quote</t>
  </si>
  <si>
    <t>Ø AQ
Einzeln</t>
  </si>
  <si>
    <t>Ø AQ
Gesamt</t>
  </si>
  <si>
    <r>
      <t xml:space="preserve">Chancen
</t>
    </r>
    <r>
      <rPr>
        <b/>
        <sz val="8"/>
        <color indexed="9"/>
        <rFont val="Segoe UI"/>
        <family val="2"/>
      </rPr>
      <t>Gesamt 1:</t>
    </r>
  </si>
  <si>
    <t>Burning Keno (Lottohelden)</t>
  </si>
  <si>
    <t>Ø von allen Typen: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</si>
</sst>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&quot;Preis:&quot;\ #,##0.00\ &quot;€&quot;;[Red]\-#,##0.00\ &quot;€&quot;"/>
    <numFmt numFmtId="168" formatCode="0.00000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0"/>
    </font>
    <font>
      <sz val="8"/>
      <name val="Arial"/>
      <family val="0"/>
    </font>
    <font>
      <b/>
      <sz val="10"/>
      <name val="Segoe UI"/>
      <family val="2"/>
    </font>
    <font>
      <b/>
      <sz val="10"/>
      <color indexed="9"/>
      <name val="Segoe UI"/>
      <family val="2"/>
    </font>
    <font>
      <b/>
      <sz val="10"/>
      <color indexed="8"/>
      <name val="Arial"/>
      <family val="0"/>
    </font>
    <font>
      <b/>
      <u val="single"/>
      <sz val="16"/>
      <name val="Segoe UI"/>
      <family val="2"/>
    </font>
    <font>
      <sz val="10"/>
      <name val="Segoe UI"/>
      <family val="2"/>
    </font>
    <font>
      <b/>
      <sz val="19.5"/>
      <color indexed="9"/>
      <name val="Segoe UI"/>
      <family val="2"/>
    </font>
    <font>
      <sz val="19.5"/>
      <name val="Segoe UI"/>
      <family val="2"/>
    </font>
    <font>
      <b/>
      <sz val="16"/>
      <color indexed="42"/>
      <name val="Segoe UI"/>
      <family val="2"/>
    </font>
    <font>
      <b/>
      <sz val="16"/>
      <color indexed="9"/>
      <name val="Segoe UI"/>
      <family val="2"/>
    </font>
    <font>
      <b/>
      <sz val="16"/>
      <color indexed="43"/>
      <name val="Segoe UI"/>
      <family val="2"/>
    </font>
    <font>
      <b/>
      <sz val="14"/>
      <color indexed="42"/>
      <name val="Segoe UI"/>
      <family val="2"/>
    </font>
    <font>
      <b/>
      <sz val="14"/>
      <color indexed="9"/>
      <name val="Segoe UI"/>
      <family val="2"/>
    </font>
    <font>
      <b/>
      <sz val="10"/>
      <color indexed="42"/>
      <name val="Segoe UI"/>
      <family val="2"/>
    </font>
    <font>
      <b/>
      <sz val="10"/>
      <color indexed="43"/>
      <name val="Segoe UI"/>
      <family val="2"/>
    </font>
    <font>
      <b/>
      <sz val="8"/>
      <color indexed="9"/>
      <name val="Segoe UI"/>
      <family val="2"/>
    </font>
    <font>
      <sz val="10"/>
      <color indexed="9"/>
      <name val="Segoe UI"/>
      <family val="2"/>
    </font>
    <font>
      <b/>
      <sz val="12"/>
      <color indexed="43"/>
      <name val="Segoe UI"/>
      <family val="2"/>
    </font>
    <font>
      <b/>
      <sz val="12"/>
      <color indexed="9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Segoe U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</fills>
  <borders count="8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thin"/>
      <right style="thin"/>
      <top style="medium">
        <color indexed="8"/>
      </top>
      <bottom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>
        <color indexed="8"/>
      </bottom>
    </border>
    <border>
      <left style="thin">
        <color indexed="8"/>
      </left>
      <right style="medium"/>
      <top/>
      <bottom style="medium"/>
    </border>
    <border>
      <left style="medium">
        <color indexed="8"/>
      </left>
      <right style="thin"/>
      <top style="medium">
        <color indexed="8"/>
      </top>
      <bottom/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/>
      <bottom style="medium">
        <color indexed="8"/>
      </bottom>
    </border>
    <border>
      <left style="medium">
        <color indexed="8"/>
      </left>
      <right style="thin"/>
      <top style="medium"/>
      <bottom/>
    </border>
    <border>
      <left style="medium">
        <color indexed="8"/>
      </left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6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8" fillId="0" borderId="0" xfId="0" applyFont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center" vertical="center"/>
    </xf>
    <xf numFmtId="0" fontId="4" fillId="35" borderId="24" xfId="0" applyNumberFormat="1" applyFont="1" applyFill="1" applyBorder="1" applyAlignment="1" applyProtection="1">
      <alignment horizontal="center" vertical="center" shrinkToFit="1"/>
      <protection locked="0"/>
    </xf>
    <xf numFmtId="10" fontId="4" fillId="35" borderId="25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68" fontId="19" fillId="0" borderId="0" xfId="0" applyNumberFormat="1" applyFont="1" applyAlignment="1">
      <alignment/>
    </xf>
    <xf numFmtId="0" fontId="4" fillId="35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4" fontId="4" fillId="35" borderId="27" xfId="0" applyNumberFormat="1" applyFont="1" applyFill="1" applyBorder="1" applyAlignment="1">
      <alignment horizontal="center" vertical="center"/>
    </xf>
    <xf numFmtId="4" fontId="4" fillId="35" borderId="28" xfId="0" applyNumberFormat="1" applyFont="1" applyFill="1" applyBorder="1" applyAlignment="1">
      <alignment horizontal="center" vertical="center"/>
    </xf>
    <xf numFmtId="0" fontId="4" fillId="35" borderId="29" xfId="0" applyNumberFormat="1" applyFont="1" applyFill="1" applyBorder="1" applyAlignment="1" applyProtection="1">
      <alignment horizontal="center" vertical="center" shrinkToFit="1"/>
      <protection locked="0"/>
    </xf>
    <xf numFmtId="10" fontId="4" fillId="35" borderId="30" xfId="0" applyNumberFormat="1" applyFont="1" applyFill="1" applyBorder="1" applyAlignment="1">
      <alignment horizontal="center" vertical="center" shrinkToFit="1"/>
    </xf>
    <xf numFmtId="10" fontId="4" fillId="35" borderId="31" xfId="0" applyNumberFormat="1" applyFont="1" applyFill="1" applyBorder="1" applyAlignment="1">
      <alignment horizontal="center" vertical="center" shrinkToFit="1"/>
    </xf>
    <xf numFmtId="0" fontId="4" fillId="36" borderId="21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4" fontId="4" fillId="36" borderId="22" xfId="0" applyNumberFormat="1" applyFont="1" applyFill="1" applyBorder="1" applyAlignment="1">
      <alignment horizontal="center" vertical="center"/>
    </xf>
    <xf numFmtId="4" fontId="4" fillId="36" borderId="23" xfId="0" applyNumberFormat="1" applyFont="1" applyFill="1" applyBorder="1" applyAlignment="1">
      <alignment horizontal="center" vertical="center"/>
    </xf>
    <xf numFmtId="0" fontId="4" fillId="36" borderId="32" xfId="0" applyNumberFormat="1" applyFont="1" applyFill="1" applyBorder="1" applyAlignment="1" applyProtection="1">
      <alignment horizontal="center" vertical="center" shrinkToFit="1"/>
      <protection locked="0"/>
    </xf>
    <xf numFmtId="10" fontId="4" fillId="36" borderId="33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36" borderId="34" xfId="0" applyFont="1" applyFill="1" applyBorder="1" applyAlignment="1">
      <alignment horizontal="center" vertical="center"/>
    </xf>
    <xf numFmtId="0" fontId="4" fillId="36" borderId="35" xfId="0" applyFont="1" applyFill="1" applyBorder="1" applyAlignment="1">
      <alignment horizontal="center" vertical="center"/>
    </xf>
    <xf numFmtId="4" fontId="4" fillId="36" borderId="36" xfId="0" applyNumberFormat="1" applyFont="1" applyFill="1" applyBorder="1" applyAlignment="1">
      <alignment horizontal="center" vertical="center"/>
    </xf>
    <xf numFmtId="4" fontId="4" fillId="36" borderId="37" xfId="0" applyNumberFormat="1" applyFont="1" applyFill="1" applyBorder="1" applyAlignment="1">
      <alignment horizontal="center" vertical="center"/>
    </xf>
    <xf numFmtId="0" fontId="4" fillId="36" borderId="38" xfId="0" applyNumberFormat="1" applyFont="1" applyFill="1" applyBorder="1" applyAlignment="1" applyProtection="1">
      <alignment horizontal="center" vertical="center" shrinkToFit="1"/>
      <protection locked="0"/>
    </xf>
    <xf numFmtId="10" fontId="4" fillId="36" borderId="39" xfId="0" applyNumberFormat="1" applyFont="1" applyFill="1" applyBorder="1" applyAlignment="1">
      <alignment horizontal="center" vertical="center" shrinkToFit="1"/>
    </xf>
    <xf numFmtId="0" fontId="4" fillId="36" borderId="26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4" fontId="4" fillId="36" borderId="40" xfId="0" applyNumberFormat="1" applyFont="1" applyFill="1" applyBorder="1" applyAlignment="1">
      <alignment horizontal="center" vertical="center"/>
    </xf>
    <xf numFmtId="4" fontId="4" fillId="36" borderId="41" xfId="0" applyNumberFormat="1" applyFont="1" applyFill="1" applyBorder="1" applyAlignment="1">
      <alignment horizontal="center" vertical="center"/>
    </xf>
    <xf numFmtId="0" fontId="4" fillId="36" borderId="42" xfId="0" applyNumberFormat="1" applyFont="1" applyFill="1" applyBorder="1" applyAlignment="1" applyProtection="1">
      <alignment horizontal="center" vertical="center" shrinkToFit="1"/>
      <protection locked="0"/>
    </xf>
    <xf numFmtId="10" fontId="4" fillId="36" borderId="43" xfId="0" applyNumberFormat="1" applyFont="1" applyFill="1" applyBorder="1" applyAlignment="1">
      <alignment horizontal="center" vertical="center" shrinkToFit="1"/>
    </xf>
    <xf numFmtId="0" fontId="4" fillId="37" borderId="44" xfId="0" applyFont="1" applyFill="1" applyBorder="1" applyAlignment="1">
      <alignment horizontal="center" vertical="center"/>
    </xf>
    <xf numFmtId="0" fontId="4" fillId="37" borderId="45" xfId="0" applyFont="1" applyFill="1" applyBorder="1" applyAlignment="1">
      <alignment horizontal="center" vertical="center"/>
    </xf>
    <xf numFmtId="4" fontId="4" fillId="37" borderId="46" xfId="0" applyNumberFormat="1" applyFont="1" applyFill="1" applyBorder="1" applyAlignment="1">
      <alignment horizontal="center" vertical="center"/>
    </xf>
    <xf numFmtId="4" fontId="4" fillId="37" borderId="47" xfId="0" applyNumberFormat="1" applyFont="1" applyFill="1" applyBorder="1" applyAlignment="1">
      <alignment horizontal="center" vertical="center"/>
    </xf>
    <xf numFmtId="0" fontId="4" fillId="37" borderId="48" xfId="0" applyNumberFormat="1" applyFont="1" applyFill="1" applyBorder="1" applyAlignment="1" applyProtection="1">
      <alignment horizontal="center" vertical="center" shrinkToFit="1"/>
      <protection locked="0"/>
    </xf>
    <xf numFmtId="10" fontId="4" fillId="37" borderId="39" xfId="0" applyNumberFormat="1" applyFont="1" applyFill="1" applyBorder="1" applyAlignment="1">
      <alignment horizontal="center" vertical="center" shrinkToFit="1"/>
    </xf>
    <xf numFmtId="10" fontId="4" fillId="37" borderId="49" xfId="0" applyNumberFormat="1" applyFont="1" applyFill="1" applyBorder="1" applyAlignment="1">
      <alignment horizontal="center" vertical="center" shrinkToFit="1"/>
    </xf>
    <xf numFmtId="0" fontId="4" fillId="37" borderId="34" xfId="0" applyFont="1" applyFill="1" applyBorder="1" applyAlignment="1">
      <alignment horizontal="center" vertical="center"/>
    </xf>
    <xf numFmtId="0" fontId="4" fillId="37" borderId="35" xfId="0" applyFont="1" applyFill="1" applyBorder="1" applyAlignment="1">
      <alignment horizontal="center" vertical="center"/>
    </xf>
    <xf numFmtId="4" fontId="4" fillId="37" borderId="36" xfId="0" applyNumberFormat="1" applyFont="1" applyFill="1" applyBorder="1" applyAlignment="1">
      <alignment horizontal="center" vertical="center"/>
    </xf>
    <xf numFmtId="4" fontId="4" fillId="37" borderId="37" xfId="0" applyNumberFormat="1" applyFont="1" applyFill="1" applyBorder="1" applyAlignment="1">
      <alignment horizontal="center" vertical="center"/>
    </xf>
    <xf numFmtId="4" fontId="4" fillId="37" borderId="50" xfId="0" applyNumberFormat="1" applyFont="1" applyFill="1" applyBorder="1" applyAlignment="1">
      <alignment horizontal="center" vertical="center"/>
    </xf>
    <xf numFmtId="4" fontId="4" fillId="37" borderId="51" xfId="0" applyNumberFormat="1" applyFont="1" applyFill="1" applyBorder="1" applyAlignment="1">
      <alignment horizontal="center" vertical="center"/>
    </xf>
    <xf numFmtId="0" fontId="4" fillId="37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37" borderId="26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4" fontId="4" fillId="37" borderId="27" xfId="0" applyNumberFormat="1" applyFont="1" applyFill="1" applyBorder="1" applyAlignment="1">
      <alignment horizontal="center" vertical="center"/>
    </xf>
    <xf numFmtId="4" fontId="4" fillId="37" borderId="28" xfId="0" applyNumberFormat="1" applyFont="1" applyFill="1" applyBorder="1" applyAlignment="1">
      <alignment horizontal="center" vertical="center"/>
    </xf>
    <xf numFmtId="0" fontId="4" fillId="37" borderId="42" xfId="0" applyNumberFormat="1" applyFont="1" applyFill="1" applyBorder="1" applyAlignment="1" applyProtection="1">
      <alignment horizontal="center" vertical="center" shrinkToFit="1"/>
      <protection locked="0"/>
    </xf>
    <xf numFmtId="10" fontId="4" fillId="37" borderId="43" xfId="0" applyNumberFormat="1" applyFont="1" applyFill="1" applyBorder="1" applyAlignment="1">
      <alignment horizontal="center" vertical="center" shrinkToFit="1"/>
    </xf>
    <xf numFmtId="0" fontId="4" fillId="38" borderId="44" xfId="0" applyFont="1" applyFill="1" applyBorder="1" applyAlignment="1">
      <alignment horizontal="center" vertical="center"/>
    </xf>
    <xf numFmtId="0" fontId="4" fillId="38" borderId="45" xfId="0" applyFont="1" applyFill="1" applyBorder="1" applyAlignment="1">
      <alignment horizontal="center" vertical="center"/>
    </xf>
    <xf numFmtId="4" fontId="4" fillId="38" borderId="45" xfId="0" applyNumberFormat="1" applyFont="1" applyFill="1" applyBorder="1" applyAlignment="1">
      <alignment horizontal="center" vertical="center"/>
    </xf>
    <xf numFmtId="4" fontId="4" fillId="38" borderId="53" xfId="0" applyNumberFormat="1" applyFont="1" applyFill="1" applyBorder="1" applyAlignment="1">
      <alignment horizontal="center" vertical="center"/>
    </xf>
    <xf numFmtId="0" fontId="4" fillId="38" borderId="54" xfId="0" applyNumberFormat="1" applyFont="1" applyFill="1" applyBorder="1" applyAlignment="1" applyProtection="1">
      <alignment horizontal="center" vertical="center" shrinkToFit="1"/>
      <protection locked="0"/>
    </xf>
    <xf numFmtId="10" fontId="4" fillId="38" borderId="39" xfId="0" applyNumberFormat="1" applyFont="1" applyFill="1" applyBorder="1" applyAlignment="1">
      <alignment horizontal="center" vertical="center" shrinkToFit="1"/>
    </xf>
    <xf numFmtId="10" fontId="4" fillId="38" borderId="49" xfId="0" applyNumberFormat="1" applyFont="1" applyFill="1" applyBorder="1" applyAlignment="1">
      <alignment horizontal="center" vertical="center" shrinkToFit="1"/>
    </xf>
    <xf numFmtId="0" fontId="4" fillId="38" borderId="34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/>
    </xf>
    <xf numFmtId="4" fontId="4" fillId="38" borderId="35" xfId="0" applyNumberFormat="1" applyFont="1" applyFill="1" applyBorder="1" applyAlignment="1">
      <alignment horizontal="center" vertical="center"/>
    </xf>
    <xf numFmtId="4" fontId="4" fillId="38" borderId="55" xfId="0" applyNumberFormat="1" applyFont="1" applyFill="1" applyBorder="1" applyAlignment="1">
      <alignment horizontal="center" vertical="center"/>
    </xf>
    <xf numFmtId="0" fontId="4" fillId="38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38" borderId="26" xfId="0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4" fontId="4" fillId="38" borderId="27" xfId="0" applyNumberFormat="1" applyFont="1" applyFill="1" applyBorder="1" applyAlignment="1">
      <alignment horizontal="center" vertical="center"/>
    </xf>
    <xf numFmtId="4" fontId="4" fillId="38" borderId="28" xfId="0" applyNumberFormat="1" applyFont="1" applyFill="1" applyBorder="1" applyAlignment="1">
      <alignment horizontal="center" vertical="center"/>
    </xf>
    <xf numFmtId="0" fontId="4" fillId="38" borderId="42" xfId="0" applyNumberFormat="1" applyFont="1" applyFill="1" applyBorder="1" applyAlignment="1" applyProtection="1">
      <alignment horizontal="center" vertical="center" shrinkToFit="1"/>
      <protection locked="0"/>
    </xf>
    <xf numFmtId="10" fontId="4" fillId="38" borderId="43" xfId="0" applyNumberFormat="1" applyFont="1" applyFill="1" applyBorder="1" applyAlignment="1">
      <alignment horizontal="center" vertical="center" shrinkToFit="1"/>
    </xf>
    <xf numFmtId="0" fontId="4" fillId="39" borderId="56" xfId="0" applyFont="1" applyFill="1" applyBorder="1" applyAlignment="1">
      <alignment horizontal="center" vertical="center"/>
    </xf>
    <xf numFmtId="0" fontId="4" fillId="39" borderId="57" xfId="0" applyFont="1" applyFill="1" applyBorder="1" applyAlignment="1">
      <alignment horizontal="center" vertical="center"/>
    </xf>
    <xf numFmtId="4" fontId="4" fillId="39" borderId="57" xfId="0" applyNumberFormat="1" applyFont="1" applyFill="1" applyBorder="1" applyAlignment="1">
      <alignment horizontal="center" vertical="center"/>
    </xf>
    <xf numFmtId="4" fontId="4" fillId="39" borderId="58" xfId="0" applyNumberFormat="1" applyFont="1" applyFill="1" applyBorder="1" applyAlignment="1">
      <alignment horizontal="center" vertical="center"/>
    </xf>
    <xf numFmtId="0" fontId="4" fillId="39" borderId="32" xfId="0" applyNumberFormat="1" applyFont="1" applyFill="1" applyBorder="1" applyAlignment="1" applyProtection="1">
      <alignment horizontal="center" vertical="center" shrinkToFit="1"/>
      <protection locked="0"/>
    </xf>
    <xf numFmtId="10" fontId="4" fillId="39" borderId="59" xfId="0" applyNumberFormat="1" applyFont="1" applyFill="1" applyBorder="1" applyAlignment="1">
      <alignment horizontal="center" vertical="center" shrinkToFit="1"/>
    </xf>
    <xf numFmtId="10" fontId="4" fillId="39" borderId="60" xfId="0" applyNumberFormat="1" applyFont="1" applyFill="1" applyBorder="1" applyAlignment="1">
      <alignment horizontal="center" vertical="center" shrinkToFit="1"/>
    </xf>
    <xf numFmtId="0" fontId="4" fillId="39" borderId="61" xfId="0" applyFont="1" applyFill="1" applyBorder="1" applyAlignment="1">
      <alignment horizontal="center" vertical="center"/>
    </xf>
    <xf numFmtId="0" fontId="4" fillId="39" borderId="46" xfId="0" applyFont="1" applyFill="1" applyBorder="1" applyAlignment="1">
      <alignment horizontal="center" vertical="center"/>
    </xf>
    <xf numFmtId="4" fontId="4" fillId="39" borderId="36" xfId="0" applyNumberFormat="1" applyFont="1" applyFill="1" applyBorder="1" applyAlignment="1">
      <alignment horizontal="center" vertical="center"/>
    </xf>
    <xf numFmtId="4" fontId="4" fillId="39" borderId="37" xfId="0" applyNumberFormat="1" applyFont="1" applyFill="1" applyBorder="1" applyAlignment="1">
      <alignment horizontal="center" vertical="center"/>
    </xf>
    <xf numFmtId="0" fontId="4" fillId="39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39" borderId="62" xfId="0" applyFont="1" applyFill="1" applyBorder="1" applyAlignment="1">
      <alignment horizontal="center" vertical="center"/>
    </xf>
    <xf numFmtId="0" fontId="4" fillId="39" borderId="36" xfId="0" applyFont="1" applyFill="1" applyBorder="1" applyAlignment="1">
      <alignment horizontal="center" vertical="center"/>
    </xf>
    <xf numFmtId="0" fontId="4" fillId="39" borderId="48" xfId="0" applyNumberFormat="1" applyFont="1" applyFill="1" applyBorder="1" applyAlignment="1" applyProtection="1">
      <alignment horizontal="center" vertical="center" shrinkToFit="1"/>
      <protection locked="0"/>
    </xf>
    <xf numFmtId="10" fontId="4" fillId="39" borderId="63" xfId="0" applyNumberFormat="1" applyFont="1" applyFill="1" applyBorder="1" applyAlignment="1">
      <alignment horizontal="center" vertical="center" shrinkToFit="1"/>
    </xf>
    <xf numFmtId="0" fontId="4" fillId="39" borderId="64" xfId="0" applyFont="1" applyFill="1" applyBorder="1" applyAlignment="1">
      <alignment horizontal="center" vertical="center"/>
    </xf>
    <xf numFmtId="0" fontId="4" fillId="39" borderId="40" xfId="0" applyFont="1" applyFill="1" applyBorder="1" applyAlignment="1">
      <alignment horizontal="center" vertical="center"/>
    </xf>
    <xf numFmtId="4" fontId="4" fillId="39" borderId="40" xfId="0" applyNumberFormat="1" applyFont="1" applyFill="1" applyBorder="1" applyAlignment="1">
      <alignment horizontal="center" vertical="center"/>
    </xf>
    <xf numFmtId="4" fontId="4" fillId="39" borderId="41" xfId="0" applyNumberFormat="1" applyFont="1" applyFill="1" applyBorder="1" applyAlignment="1">
      <alignment horizontal="center" vertical="center"/>
    </xf>
    <xf numFmtId="0" fontId="4" fillId="39" borderId="65" xfId="0" applyNumberFormat="1" applyFont="1" applyFill="1" applyBorder="1" applyAlignment="1" applyProtection="1">
      <alignment horizontal="center" vertical="center" shrinkToFit="1"/>
      <protection locked="0"/>
    </xf>
    <xf numFmtId="10" fontId="4" fillId="39" borderId="66" xfId="0" applyNumberFormat="1" applyFont="1" applyFill="1" applyBorder="1" applyAlignment="1">
      <alignment horizontal="center" vertical="center" shrinkToFit="1"/>
    </xf>
    <xf numFmtId="0" fontId="4" fillId="35" borderId="56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4" fontId="4" fillId="35" borderId="57" xfId="0" applyNumberFormat="1" applyFont="1" applyFill="1" applyBorder="1" applyAlignment="1">
      <alignment horizontal="center" vertical="center"/>
    </xf>
    <xf numFmtId="4" fontId="4" fillId="35" borderId="58" xfId="0" applyNumberFormat="1" applyFont="1" applyFill="1" applyBorder="1" applyAlignment="1">
      <alignment horizontal="center" vertical="center"/>
    </xf>
    <xf numFmtId="0" fontId="4" fillId="35" borderId="32" xfId="0" applyNumberFormat="1" applyFont="1" applyFill="1" applyBorder="1" applyAlignment="1" applyProtection="1">
      <alignment horizontal="center" vertical="center" shrinkToFit="1"/>
      <protection locked="0"/>
    </xf>
    <xf numFmtId="10" fontId="4" fillId="35" borderId="59" xfId="0" applyNumberFormat="1" applyFont="1" applyFill="1" applyBorder="1" applyAlignment="1">
      <alignment horizontal="center" vertical="center" shrinkToFit="1"/>
    </xf>
    <xf numFmtId="10" fontId="4" fillId="35" borderId="60" xfId="0" applyNumberFormat="1" applyFont="1" applyFill="1" applyBorder="1" applyAlignment="1">
      <alignment horizontal="center" vertical="center" shrinkToFit="1"/>
    </xf>
    <xf numFmtId="0" fontId="4" fillId="35" borderId="61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4" fontId="4" fillId="35" borderId="36" xfId="0" applyNumberFormat="1" applyFont="1" applyFill="1" applyBorder="1" applyAlignment="1">
      <alignment horizontal="center" vertical="center"/>
    </xf>
    <xf numFmtId="4" fontId="4" fillId="35" borderId="37" xfId="0" applyNumberFormat="1" applyFont="1" applyFill="1" applyBorder="1" applyAlignment="1">
      <alignment horizontal="center" vertical="center"/>
    </xf>
    <xf numFmtId="0" fontId="4" fillId="35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48" xfId="0" applyNumberFormat="1" applyFont="1" applyFill="1" applyBorder="1" applyAlignment="1" applyProtection="1">
      <alignment horizontal="center" vertical="center" shrinkToFit="1"/>
      <protection locked="0"/>
    </xf>
    <xf numFmtId="10" fontId="4" fillId="35" borderId="63" xfId="0" applyNumberFormat="1" applyFont="1" applyFill="1" applyBorder="1" applyAlignment="1">
      <alignment horizontal="center" vertical="center" shrinkToFit="1"/>
    </xf>
    <xf numFmtId="0" fontId="4" fillId="35" borderId="62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4" fontId="4" fillId="35" borderId="40" xfId="0" applyNumberFormat="1" applyFont="1" applyFill="1" applyBorder="1" applyAlignment="1">
      <alignment horizontal="center" vertical="center"/>
    </xf>
    <xf numFmtId="4" fontId="4" fillId="35" borderId="41" xfId="0" applyNumberFormat="1" applyFont="1" applyFill="1" applyBorder="1" applyAlignment="1">
      <alignment horizontal="center" vertical="center"/>
    </xf>
    <xf numFmtId="3" fontId="4" fillId="35" borderId="65" xfId="0" applyNumberFormat="1" applyFont="1" applyFill="1" applyBorder="1" applyAlignment="1" applyProtection="1">
      <alignment horizontal="center" vertical="center" shrinkToFit="1"/>
      <protection locked="0"/>
    </xf>
    <xf numFmtId="10" fontId="4" fillId="35" borderId="66" xfId="0" applyNumberFormat="1" applyFont="1" applyFill="1" applyBorder="1" applyAlignment="1">
      <alignment horizontal="center" vertical="center" shrinkToFit="1"/>
    </xf>
    <xf numFmtId="0" fontId="4" fillId="36" borderId="56" xfId="0" applyFont="1" applyFill="1" applyBorder="1" applyAlignment="1">
      <alignment horizontal="center" vertical="center"/>
    </xf>
    <xf numFmtId="0" fontId="4" fillId="36" borderId="57" xfId="0" applyFont="1" applyFill="1" applyBorder="1" applyAlignment="1">
      <alignment horizontal="center" vertical="center"/>
    </xf>
    <xf numFmtId="4" fontId="4" fillId="36" borderId="57" xfId="0" applyNumberFormat="1" applyFont="1" applyFill="1" applyBorder="1" applyAlignment="1">
      <alignment horizontal="center" vertical="center"/>
    </xf>
    <xf numFmtId="4" fontId="4" fillId="36" borderId="58" xfId="0" applyNumberFormat="1" applyFont="1" applyFill="1" applyBorder="1" applyAlignment="1">
      <alignment horizontal="center" vertical="center"/>
    </xf>
    <xf numFmtId="10" fontId="4" fillId="36" borderId="59" xfId="0" applyNumberFormat="1" applyFont="1" applyFill="1" applyBorder="1" applyAlignment="1">
      <alignment horizontal="center" vertical="center" shrinkToFit="1"/>
    </xf>
    <xf numFmtId="10" fontId="4" fillId="36" borderId="60" xfId="0" applyNumberFormat="1" applyFont="1" applyFill="1" applyBorder="1" applyAlignment="1">
      <alignment horizontal="center" vertical="center" shrinkToFit="1"/>
    </xf>
    <xf numFmtId="0" fontId="4" fillId="36" borderId="61" xfId="0" applyFont="1" applyFill="1" applyBorder="1" applyAlignment="1">
      <alignment horizontal="center" vertical="center"/>
    </xf>
    <xf numFmtId="0" fontId="4" fillId="36" borderId="46" xfId="0" applyFont="1" applyFill="1" applyBorder="1" applyAlignment="1">
      <alignment horizontal="center" vertical="center"/>
    </xf>
    <xf numFmtId="0" fontId="4" fillId="36" borderId="62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4" fillId="36" borderId="48" xfId="0" applyNumberFormat="1" applyFont="1" applyFill="1" applyBorder="1" applyAlignment="1" applyProtection="1">
      <alignment horizontal="center" vertical="center" shrinkToFit="1"/>
      <protection locked="0"/>
    </xf>
    <xf numFmtId="10" fontId="4" fillId="36" borderId="63" xfId="0" applyNumberFormat="1" applyFont="1" applyFill="1" applyBorder="1" applyAlignment="1">
      <alignment horizontal="center" vertical="center" shrinkToFit="1"/>
    </xf>
    <xf numFmtId="0" fontId="4" fillId="36" borderId="64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/>
    </xf>
    <xf numFmtId="3" fontId="4" fillId="36" borderId="65" xfId="0" applyNumberFormat="1" applyFont="1" applyFill="1" applyBorder="1" applyAlignment="1" applyProtection="1">
      <alignment horizontal="center" vertical="center" shrinkToFit="1"/>
      <protection locked="0"/>
    </xf>
    <xf numFmtId="10" fontId="4" fillId="36" borderId="66" xfId="0" applyNumberFormat="1" applyFont="1" applyFill="1" applyBorder="1" applyAlignment="1">
      <alignment horizontal="center" vertical="center" shrinkToFit="1"/>
    </xf>
    <xf numFmtId="0" fontId="4" fillId="37" borderId="56" xfId="0" applyFont="1" applyFill="1" applyBorder="1" applyAlignment="1">
      <alignment horizontal="center" vertical="center"/>
    </xf>
    <xf numFmtId="0" fontId="4" fillId="37" borderId="57" xfId="0" applyFont="1" applyFill="1" applyBorder="1" applyAlignment="1">
      <alignment horizontal="center" vertical="center"/>
    </xf>
    <xf numFmtId="4" fontId="4" fillId="37" borderId="57" xfId="0" applyNumberFormat="1" applyFont="1" applyFill="1" applyBorder="1" applyAlignment="1">
      <alignment horizontal="center" vertical="center"/>
    </xf>
    <xf numFmtId="4" fontId="4" fillId="37" borderId="58" xfId="0" applyNumberFormat="1" applyFont="1" applyFill="1" applyBorder="1" applyAlignment="1">
      <alignment horizontal="center" vertical="center"/>
    </xf>
    <xf numFmtId="10" fontId="4" fillId="37" borderId="60" xfId="0" applyNumberFormat="1" applyFont="1" applyFill="1" applyBorder="1" applyAlignment="1">
      <alignment horizontal="center" vertical="center" shrinkToFit="1"/>
    </xf>
    <xf numFmtId="10" fontId="4" fillId="37" borderId="59" xfId="0" applyNumberFormat="1" applyFont="1" applyFill="1" applyBorder="1" applyAlignment="1">
      <alignment horizontal="center" vertical="center" shrinkToFit="1"/>
    </xf>
    <xf numFmtId="0" fontId="4" fillId="37" borderId="61" xfId="0" applyFont="1" applyFill="1" applyBorder="1" applyAlignment="1">
      <alignment horizontal="center" vertical="center"/>
    </xf>
    <xf numFmtId="0" fontId="4" fillId="37" borderId="46" xfId="0" applyFont="1" applyFill="1" applyBorder="1" applyAlignment="1">
      <alignment horizontal="center" vertical="center"/>
    </xf>
    <xf numFmtId="0" fontId="4" fillId="37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37" borderId="62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10" fontId="4" fillId="37" borderId="63" xfId="0" applyNumberFormat="1" applyFont="1" applyFill="1" applyBorder="1" applyAlignment="1">
      <alignment horizontal="center" vertical="center" shrinkToFit="1"/>
    </xf>
    <xf numFmtId="0" fontId="4" fillId="37" borderId="64" xfId="0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4" fontId="4" fillId="37" borderId="40" xfId="0" applyNumberFormat="1" applyFont="1" applyFill="1" applyBorder="1" applyAlignment="1">
      <alignment horizontal="center" vertical="center"/>
    </xf>
    <xf numFmtId="4" fontId="4" fillId="37" borderId="41" xfId="0" applyNumberFormat="1" applyFont="1" applyFill="1" applyBorder="1" applyAlignment="1">
      <alignment horizontal="center" vertical="center"/>
    </xf>
    <xf numFmtId="3" fontId="4" fillId="37" borderId="65" xfId="0" applyNumberFormat="1" applyFont="1" applyFill="1" applyBorder="1" applyAlignment="1" applyProtection="1">
      <alignment horizontal="center" vertical="center" shrinkToFit="1"/>
      <protection locked="0"/>
    </xf>
    <xf numFmtId="10" fontId="4" fillId="37" borderId="66" xfId="0" applyNumberFormat="1" applyFont="1" applyFill="1" applyBorder="1" applyAlignment="1">
      <alignment horizontal="center" vertical="center" shrinkToFit="1"/>
    </xf>
    <xf numFmtId="0" fontId="4" fillId="38" borderId="56" xfId="0" applyFont="1" applyFill="1" applyBorder="1" applyAlignment="1">
      <alignment horizontal="center" vertical="center"/>
    </xf>
    <xf numFmtId="0" fontId="4" fillId="38" borderId="57" xfId="0" applyFont="1" applyFill="1" applyBorder="1" applyAlignment="1">
      <alignment horizontal="center" vertical="center"/>
    </xf>
    <xf numFmtId="4" fontId="4" fillId="38" borderId="57" xfId="0" applyNumberFormat="1" applyFont="1" applyFill="1" applyBorder="1" applyAlignment="1">
      <alignment horizontal="center" vertical="center"/>
    </xf>
    <xf numFmtId="4" fontId="4" fillId="38" borderId="58" xfId="0" applyNumberFormat="1" applyFont="1" applyFill="1" applyBorder="1" applyAlignment="1">
      <alignment horizontal="center" vertical="center"/>
    </xf>
    <xf numFmtId="0" fontId="4" fillId="38" borderId="48" xfId="0" applyNumberFormat="1" applyFont="1" applyFill="1" applyBorder="1" applyAlignment="1" applyProtection="1">
      <alignment horizontal="center" vertical="center" shrinkToFit="1"/>
      <protection locked="0"/>
    </xf>
    <xf numFmtId="10" fontId="4" fillId="38" borderId="60" xfId="0" applyNumberFormat="1" applyFont="1" applyFill="1" applyBorder="1" applyAlignment="1">
      <alignment horizontal="center" vertical="center" shrinkToFit="1"/>
    </xf>
    <xf numFmtId="10" fontId="4" fillId="38" borderId="63" xfId="0" applyNumberFormat="1" applyFont="1" applyFill="1" applyBorder="1" applyAlignment="1">
      <alignment horizontal="center" vertical="center" shrinkToFit="1"/>
    </xf>
    <xf numFmtId="0" fontId="4" fillId="38" borderId="61" xfId="0" applyFont="1" applyFill="1" applyBorder="1" applyAlignment="1">
      <alignment horizontal="center" vertical="center"/>
    </xf>
    <xf numFmtId="0" fontId="4" fillId="38" borderId="46" xfId="0" applyFont="1" applyFill="1" applyBorder="1" applyAlignment="1">
      <alignment horizontal="center" vertical="center"/>
    </xf>
    <xf numFmtId="4" fontId="4" fillId="38" borderId="36" xfId="0" applyNumberFormat="1" applyFont="1" applyFill="1" applyBorder="1" applyAlignment="1">
      <alignment horizontal="center" vertical="center"/>
    </xf>
    <xf numFmtId="4" fontId="4" fillId="38" borderId="37" xfId="0" applyNumberFormat="1" applyFont="1" applyFill="1" applyBorder="1" applyAlignment="1">
      <alignment horizontal="center" vertical="center"/>
    </xf>
    <xf numFmtId="0" fontId="4" fillId="38" borderId="62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center" vertical="center"/>
    </xf>
    <xf numFmtId="3" fontId="4" fillId="38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38" borderId="64" xfId="0" applyFont="1" applyFill="1" applyBorder="1" applyAlignment="1">
      <alignment horizontal="center" vertical="center"/>
    </xf>
    <xf numFmtId="0" fontId="4" fillId="38" borderId="40" xfId="0" applyFont="1" applyFill="1" applyBorder="1" applyAlignment="1">
      <alignment horizontal="center" vertical="center"/>
    </xf>
    <xf numFmtId="4" fontId="4" fillId="38" borderId="40" xfId="0" applyNumberFormat="1" applyFont="1" applyFill="1" applyBorder="1" applyAlignment="1">
      <alignment horizontal="center" vertical="center"/>
    </xf>
    <xf numFmtId="4" fontId="4" fillId="38" borderId="41" xfId="0" applyNumberFormat="1" applyFont="1" applyFill="1" applyBorder="1" applyAlignment="1">
      <alignment horizontal="center" vertical="center"/>
    </xf>
    <xf numFmtId="3" fontId="4" fillId="38" borderId="65" xfId="0" applyNumberFormat="1" applyFont="1" applyFill="1" applyBorder="1" applyAlignment="1" applyProtection="1">
      <alignment horizontal="center" vertical="center" shrinkToFit="1"/>
      <protection locked="0"/>
    </xf>
    <xf numFmtId="10" fontId="4" fillId="38" borderId="66" xfId="0" applyNumberFormat="1" applyFont="1" applyFill="1" applyBorder="1" applyAlignment="1">
      <alignment horizontal="center" vertical="center" shrinkToFit="1"/>
    </xf>
    <xf numFmtId="4" fontId="4" fillId="39" borderId="57" xfId="0" applyNumberFormat="1" applyFont="1" applyFill="1" applyBorder="1" applyAlignment="1" quotePrefix="1">
      <alignment horizontal="center" vertical="center"/>
    </xf>
    <xf numFmtId="4" fontId="4" fillId="39" borderId="58" xfId="0" applyNumberFormat="1" applyFont="1" applyFill="1" applyBorder="1" applyAlignment="1" quotePrefix="1">
      <alignment horizontal="center" vertical="center"/>
    </xf>
    <xf numFmtId="0" fontId="4" fillId="39" borderId="48" xfId="0" applyNumberFormat="1" applyFont="1" applyFill="1" applyBorder="1" applyAlignment="1" applyProtection="1" quotePrefix="1">
      <alignment horizontal="center" vertical="center" shrinkToFit="1"/>
      <protection locked="0"/>
    </xf>
    <xf numFmtId="10" fontId="4" fillId="39" borderId="59" xfId="0" applyNumberFormat="1" applyFont="1" applyFill="1" applyBorder="1" applyAlignment="1" quotePrefix="1">
      <alignment horizontal="center" vertical="center" shrinkToFit="1"/>
    </xf>
    <xf numFmtId="4" fontId="4" fillId="39" borderId="46" xfId="0" applyNumberFormat="1" applyFont="1" applyFill="1" applyBorder="1" applyAlignment="1" quotePrefix="1">
      <alignment horizontal="center" vertical="center"/>
    </xf>
    <xf numFmtId="4" fontId="4" fillId="39" borderId="47" xfId="0" applyNumberFormat="1" applyFont="1" applyFill="1" applyBorder="1" applyAlignment="1" quotePrefix="1">
      <alignment horizontal="center" vertical="center"/>
    </xf>
    <xf numFmtId="0" fontId="4" fillId="39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" fontId="4" fillId="39" borderId="36" xfId="0" applyNumberFormat="1" applyFont="1" applyFill="1" applyBorder="1" applyAlignment="1" quotePrefix="1">
      <alignment horizontal="center" vertical="center"/>
    </xf>
    <xf numFmtId="4" fontId="4" fillId="39" borderId="37" xfId="0" applyNumberFormat="1" applyFont="1" applyFill="1" applyBorder="1" applyAlignment="1" quotePrefix="1">
      <alignment horizontal="center" vertical="center"/>
    </xf>
    <xf numFmtId="10" fontId="4" fillId="39" borderId="63" xfId="0" applyNumberFormat="1" applyFont="1" applyFill="1" applyBorder="1" applyAlignment="1" quotePrefix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3" fontId="4" fillId="39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39" borderId="67" xfId="0" applyFont="1" applyFill="1" applyBorder="1" applyAlignment="1">
      <alignment horizontal="center" vertical="center"/>
    </xf>
    <xf numFmtId="0" fontId="4" fillId="39" borderId="68" xfId="0" applyFont="1" applyFill="1" applyBorder="1" applyAlignment="1">
      <alignment horizontal="center" vertical="center"/>
    </xf>
    <xf numFmtId="4" fontId="4" fillId="39" borderId="68" xfId="0" applyNumberFormat="1" applyFont="1" applyFill="1" applyBorder="1" applyAlignment="1">
      <alignment horizontal="left" vertical="center"/>
    </xf>
    <xf numFmtId="4" fontId="4" fillId="39" borderId="69" xfId="0" applyNumberFormat="1" applyFont="1" applyFill="1" applyBorder="1" applyAlignment="1">
      <alignment horizontal="left" vertical="center"/>
    </xf>
    <xf numFmtId="3" fontId="4" fillId="39" borderId="70" xfId="0" applyNumberFormat="1" applyFont="1" applyFill="1" applyBorder="1" applyAlignment="1" applyProtection="1">
      <alignment horizontal="center" vertical="center" shrinkToFit="1"/>
      <protection locked="0"/>
    </xf>
    <xf numFmtId="10" fontId="4" fillId="39" borderId="7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7" fillId="0" borderId="72" xfId="0" applyFont="1" applyBorder="1" applyAlignment="1">
      <alignment vertical="center" wrapText="1"/>
    </xf>
    <xf numFmtId="0" fontId="7" fillId="0" borderId="73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0" fontId="55" fillId="40" borderId="52" xfId="0" applyNumberFormat="1" applyFont="1" applyFill="1" applyBorder="1" applyAlignment="1">
      <alignment horizontal="center" vertical="center"/>
    </xf>
    <xf numFmtId="0" fontId="9" fillId="41" borderId="74" xfId="0" applyFont="1" applyFill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3" fillId="41" borderId="74" xfId="0" applyFont="1" applyFill="1" applyBorder="1" applyAlignment="1">
      <alignment horizontal="center" vertical="center" wrapText="1"/>
    </xf>
    <xf numFmtId="0" fontId="13" fillId="41" borderId="75" xfId="0" applyFont="1" applyFill="1" applyBorder="1" applyAlignment="1">
      <alignment horizontal="center" vertical="center" wrapText="1"/>
    </xf>
    <xf numFmtId="0" fontId="12" fillId="41" borderId="75" xfId="0" applyFont="1" applyFill="1" applyBorder="1" applyAlignment="1">
      <alignment horizontal="center" vertical="center"/>
    </xf>
    <xf numFmtId="0" fontId="12" fillId="41" borderId="76" xfId="0" applyFont="1" applyFill="1" applyBorder="1" applyAlignment="1">
      <alignment horizontal="center" vertical="center"/>
    </xf>
    <xf numFmtId="10" fontId="4" fillId="36" borderId="77" xfId="0" applyNumberFormat="1" applyFont="1" applyFill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10" fontId="4" fillId="39" borderId="23" xfId="0" applyNumberFormat="1" applyFont="1" applyFill="1" applyBorder="1" applyAlignment="1">
      <alignment horizontal="center" vertical="center" shrinkToFit="1"/>
    </xf>
    <xf numFmtId="10" fontId="4" fillId="39" borderId="78" xfId="0" applyNumberFormat="1" applyFont="1" applyFill="1" applyBorder="1" applyAlignment="1">
      <alignment horizontal="center" vertical="center" shrinkToFit="1"/>
    </xf>
    <xf numFmtId="10" fontId="4" fillId="39" borderId="79" xfId="0" applyNumberFormat="1" applyFont="1" applyFill="1" applyBorder="1" applyAlignment="1">
      <alignment horizontal="center" vertical="center" shrinkToFit="1"/>
    </xf>
    <xf numFmtId="10" fontId="4" fillId="37" borderId="23" xfId="0" applyNumberFormat="1" applyFont="1" applyFill="1" applyBorder="1" applyAlignment="1">
      <alignment horizontal="center" vertical="center" shrinkToFit="1"/>
    </xf>
    <xf numFmtId="10" fontId="4" fillId="37" borderId="78" xfId="0" applyNumberFormat="1" applyFont="1" applyFill="1" applyBorder="1" applyAlignment="1">
      <alignment horizontal="center" vertical="center" shrinkToFit="1"/>
    </xf>
    <xf numFmtId="10" fontId="4" fillId="37" borderId="79" xfId="0" applyNumberFormat="1" applyFont="1" applyFill="1" applyBorder="1" applyAlignment="1">
      <alignment horizontal="center" vertical="center" shrinkToFit="1"/>
    </xf>
    <xf numFmtId="10" fontId="4" fillId="39" borderId="80" xfId="0" applyNumberFormat="1" applyFont="1" applyFill="1" applyBorder="1" applyAlignment="1">
      <alignment horizontal="center" vertical="center" shrinkToFit="1"/>
    </xf>
    <xf numFmtId="10" fontId="4" fillId="38" borderId="23" xfId="0" applyNumberFormat="1" applyFont="1" applyFill="1" applyBorder="1" applyAlignment="1">
      <alignment horizontal="center" vertical="center" shrinkToFit="1"/>
    </xf>
    <xf numFmtId="10" fontId="4" fillId="38" borderId="78" xfId="0" applyNumberFormat="1" applyFont="1" applyFill="1" applyBorder="1" applyAlignment="1">
      <alignment horizontal="center" vertical="center" shrinkToFit="1"/>
    </xf>
    <xf numFmtId="10" fontId="4" fillId="38" borderId="79" xfId="0" applyNumberFormat="1" applyFont="1" applyFill="1" applyBorder="1" applyAlignment="1">
      <alignment horizontal="center" vertical="center" shrinkToFit="1"/>
    </xf>
    <xf numFmtId="10" fontId="4" fillId="35" borderId="23" xfId="0" applyNumberFormat="1" applyFont="1" applyFill="1" applyBorder="1" applyAlignment="1">
      <alignment horizontal="center" vertical="center" shrinkToFit="1"/>
    </xf>
    <xf numFmtId="10" fontId="4" fillId="35" borderId="78" xfId="0" applyNumberFormat="1" applyFont="1" applyFill="1" applyBorder="1" applyAlignment="1">
      <alignment horizontal="center" vertical="center" shrinkToFit="1"/>
    </xf>
    <xf numFmtId="10" fontId="4" fillId="35" borderId="79" xfId="0" applyNumberFormat="1" applyFont="1" applyFill="1" applyBorder="1" applyAlignment="1">
      <alignment horizontal="center" vertical="center" shrinkToFit="1"/>
    </xf>
    <xf numFmtId="10" fontId="4" fillId="36" borderId="23" xfId="0" applyNumberFormat="1" applyFont="1" applyFill="1" applyBorder="1" applyAlignment="1">
      <alignment horizontal="center" vertical="center" shrinkToFit="1"/>
    </xf>
    <xf numFmtId="10" fontId="4" fillId="36" borderId="78" xfId="0" applyNumberFormat="1" applyFont="1" applyFill="1" applyBorder="1" applyAlignment="1">
      <alignment horizontal="center" vertical="center" shrinkToFit="1"/>
    </xf>
    <xf numFmtId="10" fontId="4" fillId="36" borderId="79" xfId="0" applyNumberFormat="1" applyFont="1" applyFill="1" applyBorder="1" applyAlignment="1">
      <alignment horizontal="center" vertical="center" shrinkToFit="1"/>
    </xf>
    <xf numFmtId="0" fontId="13" fillId="41" borderId="74" xfId="0" applyFont="1" applyFill="1" applyBorder="1" applyAlignment="1">
      <alignment horizontal="center" vertical="center"/>
    </xf>
    <xf numFmtId="0" fontId="13" fillId="41" borderId="75" xfId="0" applyFont="1" applyFill="1" applyBorder="1" applyAlignment="1">
      <alignment horizontal="center" vertical="center"/>
    </xf>
    <xf numFmtId="0" fontId="11" fillId="41" borderId="74" xfId="0" applyFont="1" applyFill="1" applyBorder="1" applyAlignment="1">
      <alignment horizontal="center" vertical="center" wrapText="1"/>
    </xf>
    <xf numFmtId="0" fontId="11" fillId="41" borderId="75" xfId="0" applyFont="1" applyFill="1" applyBorder="1" applyAlignment="1">
      <alignment horizontal="center" vertical="center" wrapText="1"/>
    </xf>
    <xf numFmtId="10" fontId="4" fillId="35" borderId="77" xfId="0" applyNumberFormat="1" applyFont="1" applyFill="1" applyBorder="1" applyAlignment="1">
      <alignment horizontal="center" vertical="center" shrinkToFit="1"/>
    </xf>
    <xf numFmtId="10" fontId="4" fillId="35" borderId="80" xfId="0" applyNumberFormat="1" applyFont="1" applyFill="1" applyBorder="1" applyAlignment="1">
      <alignment horizontal="center" vertical="center" shrinkToFit="1"/>
    </xf>
    <xf numFmtId="4" fontId="4" fillId="38" borderId="81" xfId="0" applyNumberFormat="1" applyFont="1" applyFill="1" applyBorder="1" applyAlignment="1">
      <alignment horizontal="center" vertical="center" shrinkToFit="1"/>
    </xf>
    <xf numFmtId="4" fontId="4" fillId="38" borderId="82" xfId="0" applyNumberFormat="1" applyFont="1" applyFill="1" applyBorder="1" applyAlignment="1">
      <alignment horizontal="center" vertical="center" shrinkToFit="1"/>
    </xf>
    <xf numFmtId="4" fontId="4" fillId="38" borderId="83" xfId="0" applyNumberFormat="1" applyFont="1" applyFill="1" applyBorder="1" applyAlignment="1">
      <alignment horizontal="center" vertical="center" shrinkToFit="1"/>
    </xf>
    <xf numFmtId="4" fontId="4" fillId="35" borderId="84" xfId="0" applyNumberFormat="1" applyFont="1" applyFill="1" applyBorder="1" applyAlignment="1">
      <alignment horizontal="center" vertical="center" shrinkToFit="1"/>
    </xf>
    <xf numFmtId="4" fontId="4" fillId="35" borderId="85" xfId="0" applyNumberFormat="1" applyFont="1" applyFill="1" applyBorder="1" applyAlignment="1">
      <alignment horizontal="center" vertical="center" shrinkToFit="1"/>
    </xf>
    <xf numFmtId="4" fontId="4" fillId="35" borderId="81" xfId="0" applyNumberFormat="1" applyFont="1" applyFill="1" applyBorder="1" applyAlignment="1">
      <alignment horizontal="center" vertical="center" shrinkToFit="1"/>
    </xf>
    <xf numFmtId="4" fontId="4" fillId="35" borderId="82" xfId="0" applyNumberFormat="1" applyFont="1" applyFill="1" applyBorder="1" applyAlignment="1">
      <alignment horizontal="center" vertical="center" shrinkToFit="1"/>
    </xf>
    <xf numFmtId="4" fontId="4" fillId="35" borderId="83" xfId="0" applyNumberFormat="1" applyFont="1" applyFill="1" applyBorder="1" applyAlignment="1">
      <alignment horizontal="center" vertical="center" shrinkToFit="1"/>
    </xf>
    <xf numFmtId="4" fontId="4" fillId="39" borderId="81" xfId="0" applyNumberFormat="1" applyFont="1" applyFill="1" applyBorder="1" applyAlignment="1">
      <alignment horizontal="center" vertical="center" shrinkToFit="1"/>
    </xf>
    <xf numFmtId="4" fontId="4" fillId="39" borderId="82" xfId="0" applyNumberFormat="1" applyFont="1" applyFill="1" applyBorder="1" applyAlignment="1">
      <alignment horizontal="center" vertical="center" shrinkToFit="1"/>
    </xf>
    <xf numFmtId="4" fontId="4" fillId="39" borderId="85" xfId="0" applyNumberFormat="1" applyFont="1" applyFill="1" applyBorder="1" applyAlignment="1">
      <alignment horizontal="center" vertical="center" shrinkToFit="1"/>
    </xf>
    <xf numFmtId="4" fontId="4" fillId="36" borderId="81" xfId="0" applyNumberFormat="1" applyFont="1" applyFill="1" applyBorder="1" applyAlignment="1">
      <alignment horizontal="center" vertical="center" shrinkToFit="1"/>
    </xf>
    <xf numFmtId="4" fontId="4" fillId="36" borderId="82" xfId="0" applyNumberFormat="1" applyFont="1" applyFill="1" applyBorder="1" applyAlignment="1">
      <alignment horizontal="center" vertical="center" shrinkToFit="1"/>
    </xf>
    <xf numFmtId="4" fontId="4" fillId="36" borderId="83" xfId="0" applyNumberFormat="1" applyFont="1" applyFill="1" applyBorder="1" applyAlignment="1">
      <alignment horizontal="center" vertical="center" shrinkToFit="1"/>
    </xf>
    <xf numFmtId="4" fontId="4" fillId="39" borderId="83" xfId="0" applyNumberFormat="1" applyFont="1" applyFill="1" applyBorder="1" applyAlignment="1">
      <alignment horizontal="center" vertical="center" shrinkToFit="1"/>
    </xf>
    <xf numFmtId="0" fontId="14" fillId="41" borderId="74" xfId="0" applyFont="1" applyFill="1" applyBorder="1" applyAlignment="1">
      <alignment horizontal="center" vertical="center"/>
    </xf>
    <xf numFmtId="0" fontId="14" fillId="41" borderId="75" xfId="0" applyFont="1" applyFill="1" applyBorder="1" applyAlignment="1">
      <alignment horizontal="center" vertical="center"/>
    </xf>
    <xf numFmtId="0" fontId="15" fillId="41" borderId="75" xfId="0" applyFont="1" applyFill="1" applyBorder="1" applyAlignment="1">
      <alignment horizontal="center" vertical="center"/>
    </xf>
    <xf numFmtId="0" fontId="15" fillId="41" borderId="76" xfId="0" applyFont="1" applyFill="1" applyBorder="1" applyAlignment="1">
      <alignment horizontal="center" vertical="center"/>
    </xf>
    <xf numFmtId="4" fontId="4" fillId="36" borderId="84" xfId="0" applyNumberFormat="1" applyFont="1" applyFill="1" applyBorder="1" applyAlignment="1">
      <alignment horizontal="center" vertical="center" shrinkToFit="1"/>
    </xf>
    <xf numFmtId="4" fontId="8" fillId="0" borderId="82" xfId="0" applyNumberFormat="1" applyFont="1" applyBorder="1" applyAlignment="1">
      <alignment horizontal="center" vertical="center" shrinkToFit="1"/>
    </xf>
    <xf numFmtId="4" fontId="8" fillId="0" borderId="83" xfId="0" applyNumberFormat="1" applyFont="1" applyBorder="1" applyAlignment="1">
      <alignment horizontal="center" vertical="center" shrinkToFit="1"/>
    </xf>
    <xf numFmtId="4" fontId="4" fillId="37" borderId="81" xfId="0" applyNumberFormat="1" applyFont="1" applyFill="1" applyBorder="1" applyAlignment="1">
      <alignment horizontal="center" vertical="center" shrinkToFit="1"/>
    </xf>
    <xf numFmtId="4" fontId="4" fillId="37" borderId="82" xfId="0" applyNumberFormat="1" applyFont="1" applyFill="1" applyBorder="1" applyAlignment="1">
      <alignment horizontal="center" vertical="center" shrinkToFit="1"/>
    </xf>
    <xf numFmtId="4" fontId="4" fillId="37" borderId="83" xfId="0" applyNumberFormat="1" applyFont="1" applyFill="1" applyBorder="1" applyAlignment="1">
      <alignment horizontal="center" vertical="center" shrinkToFit="1"/>
    </xf>
    <xf numFmtId="0" fontId="20" fillId="41" borderId="74" xfId="0" applyFont="1" applyFill="1" applyBorder="1" applyAlignment="1">
      <alignment horizontal="center" vertical="center"/>
    </xf>
    <xf numFmtId="0" fontId="20" fillId="41" borderId="75" xfId="0" applyFont="1" applyFill="1" applyBorder="1" applyAlignment="1">
      <alignment horizontal="center" vertical="center"/>
    </xf>
    <xf numFmtId="0" fontId="21" fillId="41" borderId="75" xfId="0" applyFont="1" applyFill="1" applyBorder="1" applyAlignment="1">
      <alignment horizontal="center" vertical="center"/>
    </xf>
    <xf numFmtId="0" fontId="21" fillId="41" borderId="76" xfId="0" applyFont="1" applyFill="1" applyBorder="1" applyAlignment="1">
      <alignment horizontal="center" vertical="center"/>
    </xf>
    <xf numFmtId="0" fontId="4" fillId="42" borderId="52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Undefinier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133350</xdr:colOff>
      <xdr:row>5</xdr:row>
      <xdr:rowOff>180975</xdr:rowOff>
    </xdr:from>
    <xdr:to>
      <xdr:col>54</xdr:col>
      <xdr:colOff>9525</xdr:colOff>
      <xdr:row>35</xdr:row>
      <xdr:rowOff>9525</xdr:rowOff>
    </xdr:to>
    <xdr:pic>
      <xdr:nvPicPr>
        <xdr:cNvPr id="1" name="Picture 6" descr="Lotteriechef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225" y="1419225"/>
          <a:ext cx="4610100" cy="531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72"/>
  <sheetViews>
    <sheetView showGridLines="0"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H5" sqref="H5"/>
    </sheetView>
  </sheetViews>
  <sheetFormatPr defaultColWidth="11.421875" defaultRowHeight="12.75"/>
  <cols>
    <col min="1" max="1" width="1.421875" style="1" customWidth="1"/>
    <col min="2" max="3" width="5.7109375" style="1" customWidth="1"/>
    <col min="4" max="4" width="11.7109375" style="1" bestFit="1" customWidth="1"/>
    <col min="5" max="5" width="11.7109375" style="1" customWidth="1"/>
    <col min="6" max="6" width="1.421875" style="1" customWidth="1"/>
    <col min="7" max="7" width="8.57421875" style="1" bestFit="1" customWidth="1"/>
    <col min="8" max="8" width="8.57421875" style="1" customWidth="1"/>
    <col min="9" max="10" width="8.00390625" style="1" customWidth="1"/>
    <col min="11" max="11" width="1.421875" style="1" customWidth="1"/>
    <col min="12" max="12" width="8.57421875" style="1" bestFit="1" customWidth="1"/>
    <col min="13" max="13" width="8.57421875" style="1" customWidth="1"/>
    <col min="14" max="15" width="8.00390625" style="1" customWidth="1"/>
    <col min="16" max="16" width="1.421875" style="1" customWidth="1"/>
    <col min="17" max="17" width="8.57421875" style="1" bestFit="1" customWidth="1"/>
    <col min="18" max="18" width="8.57421875" style="1" customWidth="1"/>
    <col min="19" max="20" width="8.00390625" style="1" customWidth="1"/>
    <col min="21" max="21" width="1.421875" style="1" customWidth="1"/>
    <col min="22" max="22" width="8.57421875" style="1" bestFit="1" customWidth="1"/>
    <col min="23" max="23" width="8.57421875" style="1" customWidth="1"/>
    <col min="24" max="25" width="8.00390625" style="1" customWidth="1"/>
    <col min="26" max="26" width="1.421875" style="1" customWidth="1"/>
    <col min="27" max="27" width="8.57421875" style="1" bestFit="1" customWidth="1"/>
    <col min="28" max="28" width="8.57421875" style="1" customWidth="1"/>
    <col min="29" max="30" width="8.00390625" style="1" customWidth="1"/>
    <col min="31" max="31" width="1.421875" style="1" customWidth="1"/>
    <col min="32" max="32" width="8.57421875" style="1" bestFit="1" customWidth="1"/>
    <col min="33" max="33" width="8.57421875" style="1" customWidth="1"/>
    <col min="34" max="35" width="8.00390625" style="1" customWidth="1"/>
    <col min="36" max="36" width="1.421875" style="1" customWidth="1"/>
    <col min="37" max="38" width="8.57421875" style="1" customWidth="1"/>
    <col min="39" max="40" width="8.00390625" style="1" customWidth="1"/>
    <col min="41" max="41" width="1.421875" style="1" customWidth="1"/>
    <col min="42" max="42" width="8.57421875" style="1" bestFit="1" customWidth="1"/>
    <col min="43" max="43" width="8.57421875" style="1" customWidth="1"/>
    <col min="44" max="45" width="8.00390625" style="1" customWidth="1"/>
    <col min="46" max="46" width="1.421875" style="1" customWidth="1"/>
    <col min="47" max="48" width="2.140625" style="8" customWidth="1"/>
    <col min="49" max="52" width="11.421875" style="1" customWidth="1"/>
    <col min="53" max="54" width="11.57421875" style="1" customWidth="1"/>
    <col min="55" max="55" width="1.421875" style="1" customWidth="1"/>
    <col min="56" max="16384" width="11.421875" style="1" customWidth="1"/>
  </cols>
  <sheetData>
    <row r="1" ht="7.5" customHeight="1" thickBot="1"/>
    <row r="2" spans="2:54" ht="35.25" customHeight="1" thickBot="1">
      <c r="B2" s="217" t="s">
        <v>0</v>
      </c>
      <c r="C2" s="218"/>
      <c r="D2" s="218"/>
      <c r="E2" s="219"/>
      <c r="G2" s="245" t="s">
        <v>1</v>
      </c>
      <c r="H2" s="246"/>
      <c r="I2" s="222"/>
      <c r="J2" s="223"/>
      <c r="L2" s="245" t="s">
        <v>2</v>
      </c>
      <c r="M2" s="246"/>
      <c r="N2" s="222"/>
      <c r="O2" s="223"/>
      <c r="Q2" s="245" t="s">
        <v>3</v>
      </c>
      <c r="R2" s="246"/>
      <c r="S2" s="222"/>
      <c r="T2" s="223"/>
      <c r="V2" s="220" t="s">
        <v>4</v>
      </c>
      <c r="W2" s="221"/>
      <c r="X2" s="222"/>
      <c r="Y2" s="223"/>
      <c r="AA2" s="243" t="s">
        <v>5</v>
      </c>
      <c r="AB2" s="244"/>
      <c r="AC2" s="222"/>
      <c r="AD2" s="223"/>
      <c r="AF2" s="274" t="s">
        <v>16</v>
      </c>
      <c r="AG2" s="275"/>
      <c r="AH2" s="276"/>
      <c r="AI2" s="277"/>
      <c r="AK2" s="245" t="s">
        <v>6</v>
      </c>
      <c r="AL2" s="246"/>
      <c r="AM2" s="222"/>
      <c r="AN2" s="223"/>
      <c r="AP2" s="264" t="s">
        <v>7</v>
      </c>
      <c r="AQ2" s="265"/>
      <c r="AR2" s="266"/>
      <c r="AS2" s="267"/>
      <c r="AW2" s="6"/>
      <c r="AX2" s="6"/>
      <c r="AY2" s="6"/>
      <c r="AZ2" s="6"/>
      <c r="BA2" s="6"/>
      <c r="BB2" s="6"/>
    </row>
    <row r="3" spans="2:54" ht="33" customHeight="1" thickBot="1">
      <c r="B3" s="9" t="s">
        <v>8</v>
      </c>
      <c r="C3" s="10" t="s">
        <v>9</v>
      </c>
      <c r="D3" s="11" t="s">
        <v>10</v>
      </c>
      <c r="E3" s="12" t="s">
        <v>11</v>
      </c>
      <c r="G3" s="9" t="s">
        <v>15</v>
      </c>
      <c r="H3" s="13" t="s">
        <v>12</v>
      </c>
      <c r="I3" s="10" t="s">
        <v>13</v>
      </c>
      <c r="J3" s="14" t="s">
        <v>14</v>
      </c>
      <c r="L3" s="9" t="s">
        <v>15</v>
      </c>
      <c r="M3" s="13" t="s">
        <v>12</v>
      </c>
      <c r="N3" s="10" t="s">
        <v>13</v>
      </c>
      <c r="O3" s="14" t="s">
        <v>14</v>
      </c>
      <c r="Q3" s="9" t="s">
        <v>15</v>
      </c>
      <c r="R3" s="13" t="s">
        <v>12</v>
      </c>
      <c r="S3" s="10" t="s">
        <v>13</v>
      </c>
      <c r="T3" s="14" t="s">
        <v>14</v>
      </c>
      <c r="V3" s="9" t="s">
        <v>15</v>
      </c>
      <c r="W3" s="13" t="s">
        <v>12</v>
      </c>
      <c r="X3" s="10" t="s">
        <v>13</v>
      </c>
      <c r="Y3" s="14" t="s">
        <v>14</v>
      </c>
      <c r="AA3" s="9" t="s">
        <v>15</v>
      </c>
      <c r="AB3" s="13" t="s">
        <v>12</v>
      </c>
      <c r="AC3" s="10" t="s">
        <v>13</v>
      </c>
      <c r="AD3" s="14" t="s">
        <v>14</v>
      </c>
      <c r="AF3" s="9" t="s">
        <v>15</v>
      </c>
      <c r="AG3" s="13" t="s">
        <v>12</v>
      </c>
      <c r="AH3" s="10" t="s">
        <v>13</v>
      </c>
      <c r="AI3" s="14" t="s">
        <v>14</v>
      </c>
      <c r="AK3" s="9" t="s">
        <v>15</v>
      </c>
      <c r="AL3" s="13" t="s">
        <v>12</v>
      </c>
      <c r="AM3" s="10" t="s">
        <v>13</v>
      </c>
      <c r="AN3" s="14" t="s">
        <v>14</v>
      </c>
      <c r="AP3" s="9" t="s">
        <v>15</v>
      </c>
      <c r="AQ3" s="13" t="s">
        <v>12</v>
      </c>
      <c r="AR3" s="10" t="s">
        <v>13</v>
      </c>
      <c r="AS3" s="14" t="s">
        <v>14</v>
      </c>
      <c r="AW3" s="6"/>
      <c r="AX3" s="6"/>
      <c r="AY3" s="6"/>
      <c r="AZ3" s="6"/>
      <c r="BA3" s="6"/>
      <c r="BB3" s="6"/>
    </row>
    <row r="4" spans="1:54" ht="7.5" customHeight="1" thickBot="1">
      <c r="A4" s="15"/>
      <c r="B4" s="16"/>
      <c r="C4" s="16"/>
      <c r="D4" s="17"/>
      <c r="E4" s="18"/>
      <c r="F4" s="15"/>
      <c r="G4" s="16"/>
      <c r="H4" s="16"/>
      <c r="I4" s="16"/>
      <c r="J4" s="16"/>
      <c r="K4" s="15"/>
      <c r="L4" s="16"/>
      <c r="M4" s="16"/>
      <c r="N4" s="16"/>
      <c r="O4" s="16"/>
      <c r="P4" s="15"/>
      <c r="Q4" s="16"/>
      <c r="R4" s="16"/>
      <c r="S4" s="16"/>
      <c r="T4" s="16"/>
      <c r="U4" s="15"/>
      <c r="V4" s="16"/>
      <c r="W4" s="16"/>
      <c r="X4" s="16"/>
      <c r="Y4" s="16"/>
      <c r="Z4" s="15"/>
      <c r="AA4" s="16"/>
      <c r="AB4" s="16"/>
      <c r="AC4" s="16"/>
      <c r="AD4" s="16"/>
      <c r="AE4" s="15"/>
      <c r="AF4" s="16"/>
      <c r="AG4" s="16"/>
      <c r="AH4" s="16"/>
      <c r="AI4" s="16"/>
      <c r="AJ4" s="15"/>
      <c r="AK4" s="16"/>
      <c r="AL4" s="16"/>
      <c r="AM4" s="16"/>
      <c r="AN4" s="16"/>
      <c r="AO4" s="15"/>
      <c r="AP4" s="16"/>
      <c r="AQ4" s="16"/>
      <c r="AR4" s="16"/>
      <c r="AS4" s="16"/>
      <c r="AT4" s="15"/>
      <c r="AU4" s="19"/>
      <c r="AW4" s="6"/>
      <c r="AX4" s="6"/>
      <c r="AY4" s="6"/>
      <c r="AZ4" s="6"/>
      <c r="BA4" s="6"/>
      <c r="BB4" s="6"/>
    </row>
    <row r="5" spans="2:54" ht="14.25" customHeight="1">
      <c r="B5" s="20">
        <v>1</v>
      </c>
      <c r="C5" s="21">
        <v>0</v>
      </c>
      <c r="D5" s="22">
        <f aca="true" t="shared" si="0" ref="D5:D39">1/HYPGEOMDIST(C5,B5,$AT$67,$AT$68)</f>
        <v>1.4</v>
      </c>
      <c r="E5" s="23">
        <f aca="true" t="shared" si="1" ref="E5:E39">1/HYPGEOMDIST(C5,B5,$AT$67,$AT$69)</f>
        <v>1.3333333333333333</v>
      </c>
      <c r="G5" s="252">
        <f>IF(SUM(H5:H6)=0,"",1/SUMIF(H5:H6,"&gt;0",$AU5:$AU6))</f>
      </c>
      <c r="H5" s="24"/>
      <c r="I5" s="25">
        <f aca="true" t="shared" si="2" ref="I5:I36">IF(H5=0,"",H5/$D5)</f>
      </c>
      <c r="J5" s="247">
        <f>IF(G5="","",SUM(I5:I6))</f>
      </c>
      <c r="K5" s="26"/>
      <c r="L5" s="252">
        <f>IF(SUM(M5:M6)=0,"",1/SUMIF(M5:M6,"&gt;0",$AU5:$AU6))</f>
      </c>
      <c r="M5" s="24"/>
      <c r="N5" s="25">
        <f aca="true" t="shared" si="3" ref="N5:N36">IF(M5=0,"",M5/$D5)</f>
      </c>
      <c r="O5" s="247">
        <f>IF(L5="","",SUM(N5:N6))</f>
      </c>
      <c r="P5" s="26"/>
      <c r="Q5" s="252">
        <f>IF(SUM(R5:R6)=0,"",1/SUMIF(R5:R6,"&gt;0",$AU5:$AU6))</f>
      </c>
      <c r="R5" s="24"/>
      <c r="S5" s="25">
        <f aca="true" t="shared" si="4" ref="S5:S36">IF(R5=0,"",R5/$D5)</f>
      </c>
      <c r="T5" s="247">
        <f>IF(Q5="","",SUM(S5:S6))</f>
      </c>
      <c r="U5" s="26"/>
      <c r="V5" s="252">
        <f>IF(SUM(W5:W6)=0,"",1/SUMIF(W5:W6,"&gt;0",$AV5:$AV6))</f>
        <v>3.999999999999999</v>
      </c>
      <c r="W5" s="24"/>
      <c r="X5" s="25">
        <f aca="true" t="shared" si="5" ref="X5:X36">IF(W5=0,"",W5/$E5)</f>
      </c>
      <c r="Y5" s="247">
        <f>IF(V5="","",SUM(X5:X6))</f>
        <v>0.7500000000000002</v>
      </c>
      <c r="Z5" s="26"/>
      <c r="AA5" s="252">
        <f>IF(SUM(AB5:AB6)=0,"",1/SUMIF(AB5:AB6,"&gt;0",$AV5:$AV6))</f>
      </c>
      <c r="AB5" s="24"/>
      <c r="AC5" s="25">
        <f aca="true" t="shared" si="6" ref="AC5:AC36">IF(AB5=0,"",AB5/$E5)</f>
      </c>
      <c r="AD5" s="247">
        <f>IF(AA5="","",SUM(AC5:AC6))</f>
      </c>
      <c r="AE5" s="26"/>
      <c r="AF5" s="252">
        <f>IF(SUM(AG5:AG6)=0,"",1/SUMIF(AG5:AG6,"&gt;0",$AV5:$AV6))</f>
        <v>3.999999999999999</v>
      </c>
      <c r="AG5" s="24"/>
      <c r="AH5" s="25">
        <f aca="true" t="shared" si="7" ref="AH5:AH36">IF(AG5=0,"",AG5/$E5)</f>
      </c>
      <c r="AI5" s="247">
        <f>IF(AF5="","",SUM(AH5:AH6))</f>
        <v>0.8750000000000002</v>
      </c>
      <c r="AJ5" s="26"/>
      <c r="AK5" s="252">
        <f>IF(SUM(AL5:AL6)=0,"",1/SUMIF(AL5:AL6,"&gt;0",$AU5:$AU6))</f>
      </c>
      <c r="AL5" s="24"/>
      <c r="AM5" s="25">
        <f aca="true" t="shared" si="8" ref="AM5:AM36">IF(AL5=0,"",AL5/$D5)</f>
      </c>
      <c r="AN5" s="247">
        <f>IF(AK5="","",SUM(AM5:AM6))</f>
      </c>
      <c r="AO5" s="26"/>
      <c r="AP5" s="252">
        <f>IF(SUM(AQ5:AQ6)=0,"",1/SUMIF(AQ5:AQ6,"&gt;0",$AU5:$AU6))</f>
      </c>
      <c r="AQ5" s="24"/>
      <c r="AR5" s="25">
        <f aca="true" t="shared" si="9" ref="AR5:AR36">IF(AQ5=0,"",AQ5/$D5)</f>
      </c>
      <c r="AS5" s="247">
        <f>IF(AP5="","",SUM(AR5:AR6))</f>
      </c>
      <c r="AU5" s="27">
        <f>1/D5</f>
        <v>0.7142857142857143</v>
      </c>
      <c r="AV5" s="27">
        <f>1/E5</f>
        <v>0.75</v>
      </c>
      <c r="AW5" s="6"/>
      <c r="AX5" s="6"/>
      <c r="AY5" s="6"/>
      <c r="AZ5" s="6"/>
      <c r="BA5" s="6"/>
      <c r="BB5" s="6"/>
    </row>
    <row r="6" spans="2:54" ht="15" customHeight="1" thickBot="1">
      <c r="B6" s="28">
        <v>1</v>
      </c>
      <c r="C6" s="29">
        <v>1</v>
      </c>
      <c r="D6" s="30">
        <f>1/HYPGEOMDIST(C6,B6,$AT$67,$AT$68)</f>
        <v>3.4999999999999996</v>
      </c>
      <c r="E6" s="31">
        <f>1/HYPGEOMDIST(C6,B6,$AT$67,$AT$69)</f>
        <v>3.999999999999999</v>
      </c>
      <c r="G6" s="253"/>
      <c r="H6" s="32"/>
      <c r="I6" s="33">
        <f t="shared" si="2"/>
      </c>
      <c r="J6" s="248"/>
      <c r="K6" s="26"/>
      <c r="L6" s="253"/>
      <c r="M6" s="32"/>
      <c r="N6" s="33">
        <f t="shared" si="3"/>
      </c>
      <c r="O6" s="248"/>
      <c r="P6" s="26"/>
      <c r="Q6" s="253"/>
      <c r="R6" s="32"/>
      <c r="S6" s="33">
        <f t="shared" si="4"/>
      </c>
      <c r="T6" s="248"/>
      <c r="U6" s="26"/>
      <c r="V6" s="253"/>
      <c r="W6" s="32">
        <v>3</v>
      </c>
      <c r="X6" s="34">
        <f t="shared" si="5"/>
        <v>0.7500000000000002</v>
      </c>
      <c r="Y6" s="248"/>
      <c r="Z6" s="26"/>
      <c r="AA6" s="253"/>
      <c r="AB6" s="32"/>
      <c r="AC6" s="34">
        <f t="shared" si="6"/>
      </c>
      <c r="AD6" s="248"/>
      <c r="AE6" s="26"/>
      <c r="AF6" s="253"/>
      <c r="AG6" s="32">
        <v>3.5</v>
      </c>
      <c r="AH6" s="34">
        <f t="shared" si="7"/>
        <v>0.8750000000000002</v>
      </c>
      <c r="AI6" s="248"/>
      <c r="AJ6" s="26"/>
      <c r="AK6" s="253"/>
      <c r="AL6" s="32"/>
      <c r="AM6" s="34">
        <f t="shared" si="8"/>
      </c>
      <c r="AN6" s="248"/>
      <c r="AO6" s="26"/>
      <c r="AP6" s="253"/>
      <c r="AQ6" s="32"/>
      <c r="AR6" s="34">
        <f t="shared" si="9"/>
      </c>
      <c r="AS6" s="248"/>
      <c r="AU6" s="27">
        <f aca="true" t="shared" si="10" ref="AU6:AU69">1/D6</f>
        <v>0.28571428571428575</v>
      </c>
      <c r="AV6" s="27">
        <f aca="true" t="shared" si="11" ref="AV6:AV69">1/E6</f>
        <v>0.25000000000000006</v>
      </c>
      <c r="AW6" s="213"/>
      <c r="AX6" s="213"/>
      <c r="AY6" s="213"/>
      <c r="AZ6" s="213"/>
      <c r="BA6" s="213"/>
      <c r="BB6" s="213"/>
    </row>
    <row r="7" spans="2:54" ht="14.25" customHeight="1">
      <c r="B7" s="35">
        <v>2</v>
      </c>
      <c r="C7" s="36">
        <v>0</v>
      </c>
      <c r="D7" s="37">
        <f t="shared" si="0"/>
        <v>1.9714285714285718</v>
      </c>
      <c r="E7" s="38">
        <f t="shared" si="1"/>
        <v>1.7853107344632766</v>
      </c>
      <c r="G7" s="268">
        <f>IF(SUM(H7:H9)=0,"",1/SUMIF(H7:H9,"&gt;0",$AU7:$AU9))</f>
        <v>12.71052631578947</v>
      </c>
      <c r="H7" s="39"/>
      <c r="I7" s="40">
        <f t="shared" si="2"/>
      </c>
      <c r="J7" s="224">
        <f>IF(G7="","",SUM(I7:I9))</f>
        <v>0.4720496894409939</v>
      </c>
      <c r="K7" s="26"/>
      <c r="L7" s="268">
        <f>IF(SUM(M7:M9)=0,"",1/SUMIF(M7:M9,"&gt;0",$AU7:$AU9))</f>
        <v>12.71052631578947</v>
      </c>
      <c r="M7" s="39"/>
      <c r="N7" s="40">
        <f t="shared" si="3"/>
      </c>
      <c r="O7" s="224">
        <f>IF(L7="","",SUM(N7:N9))</f>
        <v>0.5113871635610767</v>
      </c>
      <c r="P7" s="26"/>
      <c r="Q7" s="268">
        <f>IF(SUM(R7:R9)=0,"",1/SUMIF(R7:R9,"&gt;0",$AU7:$AU9))</f>
        <v>12.71052631578947</v>
      </c>
      <c r="R7" s="39"/>
      <c r="S7" s="40">
        <f t="shared" si="4"/>
      </c>
      <c r="T7" s="224">
        <f>IF(Q7="","",SUM(S7:S9))</f>
        <v>0.4720496894409939</v>
      </c>
      <c r="U7" s="41"/>
      <c r="V7" s="268">
        <f>IF(SUM(W7:W9)=0,"",1/SUMIF(W7:W9,"&gt;0",$AV7:$AV9))</f>
        <v>16.631578947368414</v>
      </c>
      <c r="W7" s="39"/>
      <c r="X7" s="40">
        <f t="shared" si="5"/>
      </c>
      <c r="Y7" s="224">
        <f>IF(V7="","",SUM(X7:X9))</f>
        <v>0.7215189873417724</v>
      </c>
      <c r="Z7" s="41"/>
      <c r="AA7" s="268">
        <f>IF(SUM(AB7:AB9)=0,"",1/SUMIF(AB7:AB9,"&gt;0",$AV7:$AV9))</f>
        <v>1</v>
      </c>
      <c r="AB7" s="39">
        <v>0.5</v>
      </c>
      <c r="AC7" s="40">
        <f t="shared" si="6"/>
        <v>0.28006329113924056</v>
      </c>
      <c r="AD7" s="224">
        <f>IF(AA7="","",SUM(AC7:AC9))</f>
        <v>0.9604430379746836</v>
      </c>
      <c r="AE7" s="41"/>
      <c r="AF7" s="268">
        <f>IF(SUM(AG7:AG9)=0,"",1/SUMIF(AG7:AG9,"&gt;0",$AV7:$AV9))</f>
        <v>2.273381294964029</v>
      </c>
      <c r="AG7" s="39"/>
      <c r="AH7" s="40">
        <f t="shared" si="7"/>
      </c>
      <c r="AI7" s="224">
        <f>IF(AF7="","",SUM(AH7:AH9))</f>
        <v>0.9810126582278482</v>
      </c>
      <c r="AJ7" s="41"/>
      <c r="AK7" s="268">
        <f>IF(SUM(AL7:AL9)=0,"",1/SUMIF(AL7:AL9,"&gt;0",$AU7:$AU9))</f>
        <v>1.0000000000000002</v>
      </c>
      <c r="AL7" s="39">
        <v>0.3</v>
      </c>
      <c r="AM7" s="40">
        <f t="shared" si="8"/>
        <v>0.15217391304347824</v>
      </c>
      <c r="AN7" s="224">
        <f>IF(AK7="","",SUM(AM7:AM9))</f>
        <v>0.9596273291925467</v>
      </c>
      <c r="AO7" s="41"/>
      <c r="AP7" s="268">
        <f>IF(SUM(AQ7:AQ9)=0,"",1/SUMIF(AQ7:AQ9,"&gt;0",$AU7:$AU9))</f>
        <v>1.0000000000000002</v>
      </c>
      <c r="AQ7" s="39">
        <v>0.75</v>
      </c>
      <c r="AR7" s="40">
        <f t="shared" si="9"/>
        <v>0.38043478260869557</v>
      </c>
      <c r="AS7" s="224">
        <f>IF(AP7="","",SUM(AR7:AR9))</f>
        <v>0.951863354037267</v>
      </c>
      <c r="AU7" s="27">
        <f t="shared" si="10"/>
        <v>0.5072463768115941</v>
      </c>
      <c r="AV7" s="27">
        <f t="shared" si="11"/>
        <v>0.5601265822784811</v>
      </c>
      <c r="AW7" s="2"/>
      <c r="AX7" s="3"/>
      <c r="AY7" s="3"/>
      <c r="AZ7" s="3"/>
      <c r="BA7" s="3"/>
      <c r="BB7" s="4"/>
    </row>
    <row r="8" spans="2:54" ht="14.25" customHeight="1">
      <c r="B8" s="42">
        <v>2</v>
      </c>
      <c r="C8" s="43">
        <v>1</v>
      </c>
      <c r="D8" s="44">
        <f t="shared" si="0"/>
        <v>2.415</v>
      </c>
      <c r="E8" s="45">
        <f t="shared" si="1"/>
        <v>2.6333333333333337</v>
      </c>
      <c r="G8" s="269"/>
      <c r="H8" s="46"/>
      <c r="I8" s="47">
        <f t="shared" si="2"/>
      </c>
      <c r="J8" s="225"/>
      <c r="K8" s="26"/>
      <c r="L8" s="269"/>
      <c r="M8" s="46"/>
      <c r="N8" s="47">
        <f t="shared" si="3"/>
      </c>
      <c r="O8" s="225"/>
      <c r="P8" s="26"/>
      <c r="Q8" s="269"/>
      <c r="R8" s="46"/>
      <c r="S8" s="47">
        <f t="shared" si="4"/>
      </c>
      <c r="T8" s="225"/>
      <c r="U8" s="41"/>
      <c r="V8" s="269"/>
      <c r="W8" s="46"/>
      <c r="X8" s="47">
        <f t="shared" si="5"/>
      </c>
      <c r="Y8" s="225"/>
      <c r="Z8" s="41"/>
      <c r="AA8" s="269"/>
      <c r="AB8" s="46">
        <v>1</v>
      </c>
      <c r="AC8" s="47">
        <f t="shared" si="6"/>
        <v>0.3797468354430379</v>
      </c>
      <c r="AD8" s="225"/>
      <c r="AE8" s="41"/>
      <c r="AF8" s="269"/>
      <c r="AG8" s="46">
        <v>1</v>
      </c>
      <c r="AH8" s="47">
        <f t="shared" si="7"/>
        <v>0.3797468354430379</v>
      </c>
      <c r="AI8" s="225"/>
      <c r="AJ8" s="41"/>
      <c r="AK8" s="269"/>
      <c r="AL8" s="46">
        <v>1</v>
      </c>
      <c r="AM8" s="47">
        <f t="shared" si="8"/>
        <v>0.41407867494824013</v>
      </c>
      <c r="AN8" s="225"/>
      <c r="AO8" s="41"/>
      <c r="AP8" s="269"/>
      <c r="AQ8" s="46">
        <v>1</v>
      </c>
      <c r="AR8" s="47">
        <f t="shared" si="9"/>
        <v>0.41407867494824013</v>
      </c>
      <c r="AS8" s="225"/>
      <c r="AU8" s="27">
        <f t="shared" si="10"/>
        <v>0.41407867494824013</v>
      </c>
      <c r="AV8" s="27">
        <f t="shared" si="11"/>
        <v>0.3797468354430379</v>
      </c>
      <c r="AW8" s="5"/>
      <c r="AX8" s="6"/>
      <c r="AY8" s="6"/>
      <c r="AZ8" s="6"/>
      <c r="BA8" s="6"/>
      <c r="BB8" s="7"/>
    </row>
    <row r="9" spans="2:54" ht="15" customHeight="1" thickBot="1">
      <c r="B9" s="48">
        <v>2</v>
      </c>
      <c r="C9" s="49">
        <v>2</v>
      </c>
      <c r="D9" s="50">
        <f t="shared" si="0"/>
        <v>12.71052631578947</v>
      </c>
      <c r="E9" s="51">
        <f t="shared" si="1"/>
        <v>16.631578947368414</v>
      </c>
      <c r="G9" s="270"/>
      <c r="H9" s="52">
        <v>6</v>
      </c>
      <c r="I9" s="53">
        <f t="shared" si="2"/>
        <v>0.4720496894409939</v>
      </c>
      <c r="J9" s="226"/>
      <c r="K9" s="26"/>
      <c r="L9" s="270"/>
      <c r="M9" s="52">
        <v>6.5</v>
      </c>
      <c r="N9" s="53">
        <f t="shared" si="3"/>
        <v>0.5113871635610767</v>
      </c>
      <c r="O9" s="226"/>
      <c r="P9" s="26"/>
      <c r="Q9" s="270"/>
      <c r="R9" s="52">
        <v>6</v>
      </c>
      <c r="S9" s="53">
        <f t="shared" si="4"/>
        <v>0.4720496894409939</v>
      </c>
      <c r="T9" s="226"/>
      <c r="U9" s="41"/>
      <c r="V9" s="270"/>
      <c r="W9" s="52">
        <v>12</v>
      </c>
      <c r="X9" s="53">
        <f t="shared" si="5"/>
        <v>0.7215189873417724</v>
      </c>
      <c r="Y9" s="226"/>
      <c r="Z9" s="41"/>
      <c r="AA9" s="270"/>
      <c r="AB9" s="52">
        <v>5</v>
      </c>
      <c r="AC9" s="53">
        <f t="shared" si="6"/>
        <v>0.30063291139240517</v>
      </c>
      <c r="AD9" s="226"/>
      <c r="AE9" s="41"/>
      <c r="AF9" s="270"/>
      <c r="AG9" s="52">
        <v>10</v>
      </c>
      <c r="AH9" s="53">
        <f t="shared" si="7"/>
        <v>0.6012658227848103</v>
      </c>
      <c r="AI9" s="226"/>
      <c r="AJ9" s="41"/>
      <c r="AK9" s="270"/>
      <c r="AL9" s="52">
        <v>5</v>
      </c>
      <c r="AM9" s="53">
        <f t="shared" si="8"/>
        <v>0.39337474120082827</v>
      </c>
      <c r="AN9" s="226"/>
      <c r="AO9" s="41"/>
      <c r="AP9" s="270"/>
      <c r="AQ9" s="52">
        <v>2</v>
      </c>
      <c r="AR9" s="53">
        <f t="shared" si="9"/>
        <v>0.1573498964803313</v>
      </c>
      <c r="AS9" s="226"/>
      <c r="AU9" s="27">
        <f t="shared" si="10"/>
        <v>0.07867494824016565</v>
      </c>
      <c r="AV9" s="27">
        <f t="shared" si="11"/>
        <v>0.060126582278481035</v>
      </c>
      <c r="AW9" s="5"/>
      <c r="AX9" s="6"/>
      <c r="AY9" s="6"/>
      <c r="AZ9" s="6"/>
      <c r="BA9" s="6"/>
      <c r="BB9" s="7"/>
    </row>
    <row r="10" spans="2:54" ht="14.25" customHeight="1">
      <c r="B10" s="54">
        <v>3</v>
      </c>
      <c r="C10" s="55">
        <v>0</v>
      </c>
      <c r="D10" s="56">
        <f t="shared" si="0"/>
        <v>2.7928571428571445</v>
      </c>
      <c r="E10" s="57">
        <f t="shared" si="1"/>
        <v>2.40093512565751</v>
      </c>
      <c r="G10" s="271">
        <f>IF(SUM(H10:H13)=0,"",1/SUMIF(H10:H13,"&gt;0",$AU10:$AU13))</f>
        <v>5.144736842105265</v>
      </c>
      <c r="H10" s="58"/>
      <c r="I10" s="59">
        <f t="shared" si="2"/>
      </c>
      <c r="J10" s="230">
        <f>IF(G10="","",SUM(I10:I13))</f>
        <v>0.5067592254293021</v>
      </c>
      <c r="K10" s="26"/>
      <c r="L10" s="271">
        <f>IF(SUM(M10:M13)=0,"",1/SUMIF(M10:M13,"&gt;0",$AU10:$AU13))</f>
        <v>5.144736842105265</v>
      </c>
      <c r="M10" s="58"/>
      <c r="N10" s="59">
        <f t="shared" si="3"/>
      </c>
      <c r="O10" s="230">
        <f>IF(L10="","",SUM(N10:N13))</f>
        <v>0.5067592254293021</v>
      </c>
      <c r="P10" s="26"/>
      <c r="Q10" s="271">
        <f>IF(SUM(R10:R13)=0,"",1/SUMIF(R10:R13,"&gt;0",$AU10:$AU13))</f>
        <v>5.144736842105265</v>
      </c>
      <c r="R10" s="58"/>
      <c r="S10" s="59">
        <f t="shared" si="4"/>
      </c>
      <c r="T10" s="230">
        <f>IF(Q10="","",SUM(S10:S13))</f>
        <v>0.5553525758129337</v>
      </c>
      <c r="U10" s="41"/>
      <c r="V10" s="271">
        <f>IF(SUM(W10:W13)=0,"",1/SUMIF(W10:W13,"&gt;0",$AV10:$AV13))</f>
        <v>6.551834130781498</v>
      </c>
      <c r="W10" s="58"/>
      <c r="X10" s="59">
        <f t="shared" si="5"/>
      </c>
      <c r="Y10" s="230">
        <f>IF(V10="","",SUM(X10:X13))</f>
        <v>0.7492697176241484</v>
      </c>
      <c r="Z10" s="41"/>
      <c r="AA10" s="271">
        <f>IF(SUM(AB10:AB13)=0,"",1/SUMIF(AB10:AB13,"&gt;0",$AV10:$AV13))</f>
        <v>0.9999999999999998</v>
      </c>
      <c r="AB10" s="58">
        <v>0.25</v>
      </c>
      <c r="AC10" s="60">
        <f t="shared" si="6"/>
        <v>0.10412609542356378</v>
      </c>
      <c r="AD10" s="230">
        <f>IF(AA10="","",SUM(AC10:AC13))</f>
        <v>0.9439508276533595</v>
      </c>
      <c r="AE10" s="41"/>
      <c r="AF10" s="271">
        <f>IF(SUM(AG10:AG13)=0,"",1/SUMIF(AG10:AG13,"&gt;0",$AV10:$AV13))</f>
        <v>6.551834130781498</v>
      </c>
      <c r="AG10" s="58"/>
      <c r="AH10" s="60">
        <f t="shared" si="7"/>
      </c>
      <c r="AI10" s="230">
        <f>IF(AF10="","",SUM(AH10:AH13))</f>
        <v>0.9712755598831553</v>
      </c>
      <c r="AJ10" s="41"/>
      <c r="AK10" s="271">
        <f>IF(SUM(AL10:AL13)=0,"",1/SUMIF(AL10:AL13,"&gt;0",$AU10:$AU13))</f>
        <v>1.0000000000000004</v>
      </c>
      <c r="AL10" s="58">
        <v>0.25</v>
      </c>
      <c r="AM10" s="60">
        <f t="shared" si="8"/>
        <v>0.08951406649616363</v>
      </c>
      <c r="AN10" s="230">
        <f>IF(AK10="","",SUM(AM10:AM13))</f>
        <v>0.9554256485202773</v>
      </c>
      <c r="AO10" s="41"/>
      <c r="AP10" s="271">
        <f>IF(SUM(AQ10:AQ13)=0,"",1/SUMIF(AQ10:AQ13,"&gt;0",$AU10:$AU13))</f>
        <v>1.0000000000000004</v>
      </c>
      <c r="AQ10" s="58">
        <v>0.4</v>
      </c>
      <c r="AR10" s="60">
        <f t="shared" si="9"/>
        <v>0.1432225063938618</v>
      </c>
      <c r="AS10" s="230">
        <f>IF(AP10="","",SUM(AR10:AR13))</f>
        <v>0.9552429667519178</v>
      </c>
      <c r="AU10" s="27">
        <f t="shared" si="10"/>
        <v>0.3580562659846545</v>
      </c>
      <c r="AV10" s="27">
        <f t="shared" si="11"/>
        <v>0.41650438169425513</v>
      </c>
      <c r="AW10" s="5"/>
      <c r="AX10" s="6"/>
      <c r="AY10" s="6"/>
      <c r="AZ10" s="6"/>
      <c r="BA10" s="6"/>
      <c r="BB10" s="7"/>
    </row>
    <row r="11" spans="2:54" ht="14.25" customHeight="1">
      <c r="B11" s="61">
        <v>3</v>
      </c>
      <c r="C11" s="62">
        <v>1</v>
      </c>
      <c r="D11" s="63">
        <f t="shared" si="0"/>
        <v>2.2342857142857158</v>
      </c>
      <c r="E11" s="64">
        <f t="shared" si="1"/>
        <v>2.3209039548022594</v>
      </c>
      <c r="G11" s="272"/>
      <c r="H11" s="58"/>
      <c r="I11" s="59">
        <f t="shared" si="2"/>
      </c>
      <c r="J11" s="231"/>
      <c r="K11" s="26"/>
      <c r="L11" s="272"/>
      <c r="M11" s="58"/>
      <c r="N11" s="59">
        <f t="shared" si="3"/>
      </c>
      <c r="O11" s="231"/>
      <c r="P11" s="26"/>
      <c r="Q11" s="272"/>
      <c r="R11" s="58"/>
      <c r="S11" s="59">
        <f t="shared" si="4"/>
      </c>
      <c r="T11" s="231"/>
      <c r="U11" s="41"/>
      <c r="V11" s="272"/>
      <c r="W11" s="58"/>
      <c r="X11" s="59">
        <f t="shared" si="5"/>
      </c>
      <c r="Y11" s="231"/>
      <c r="Z11" s="41"/>
      <c r="AA11" s="272"/>
      <c r="AB11" s="58">
        <v>0.5</v>
      </c>
      <c r="AC11" s="59">
        <f t="shared" si="6"/>
        <v>0.21543330087633888</v>
      </c>
      <c r="AD11" s="231"/>
      <c r="AE11" s="41"/>
      <c r="AF11" s="272"/>
      <c r="AG11" s="58"/>
      <c r="AH11" s="59">
        <f t="shared" si="7"/>
      </c>
      <c r="AI11" s="231"/>
      <c r="AJ11" s="41"/>
      <c r="AK11" s="272"/>
      <c r="AL11" s="58">
        <v>0.5</v>
      </c>
      <c r="AM11" s="59">
        <f t="shared" si="8"/>
        <v>0.22378516624040906</v>
      </c>
      <c r="AN11" s="231"/>
      <c r="AO11" s="41"/>
      <c r="AP11" s="272"/>
      <c r="AQ11" s="58">
        <v>1</v>
      </c>
      <c r="AR11" s="59">
        <f t="shared" si="9"/>
        <v>0.4475703324808181</v>
      </c>
      <c r="AS11" s="231"/>
      <c r="AU11" s="27">
        <f t="shared" si="10"/>
        <v>0.4475703324808181</v>
      </c>
      <c r="AV11" s="27">
        <f t="shared" si="11"/>
        <v>0.43086660175267777</v>
      </c>
      <c r="AW11" s="5"/>
      <c r="AX11" s="6"/>
      <c r="AY11" s="6"/>
      <c r="AZ11" s="6"/>
      <c r="BA11" s="6"/>
      <c r="BB11" s="7"/>
    </row>
    <row r="12" spans="2:54" ht="14.25" customHeight="1">
      <c r="B12" s="61">
        <v>3</v>
      </c>
      <c r="C12" s="62">
        <v>2</v>
      </c>
      <c r="D12" s="65">
        <f t="shared" si="0"/>
        <v>5.7621052631578955</v>
      </c>
      <c r="E12" s="66">
        <f t="shared" si="1"/>
        <v>7.207017543859649</v>
      </c>
      <c r="G12" s="272"/>
      <c r="H12" s="67">
        <v>1</v>
      </c>
      <c r="I12" s="59">
        <f t="shared" si="2"/>
        <v>0.1735476799415418</v>
      </c>
      <c r="J12" s="231"/>
      <c r="K12" s="26"/>
      <c r="L12" s="272"/>
      <c r="M12" s="67">
        <v>1</v>
      </c>
      <c r="N12" s="59">
        <f t="shared" si="3"/>
        <v>0.1735476799415418</v>
      </c>
      <c r="O12" s="231"/>
      <c r="P12" s="26"/>
      <c r="Q12" s="272"/>
      <c r="R12" s="67">
        <v>2</v>
      </c>
      <c r="S12" s="59">
        <f t="shared" si="4"/>
        <v>0.3470953598830836</v>
      </c>
      <c r="T12" s="231"/>
      <c r="U12" s="41"/>
      <c r="V12" s="272"/>
      <c r="W12" s="67">
        <v>1</v>
      </c>
      <c r="X12" s="59">
        <f t="shared" si="5"/>
        <v>0.13875365141187926</v>
      </c>
      <c r="Y12" s="231"/>
      <c r="Z12" s="41"/>
      <c r="AA12" s="272"/>
      <c r="AB12" s="67">
        <v>3</v>
      </c>
      <c r="AC12" s="59">
        <f t="shared" si="6"/>
        <v>0.41626095423563775</v>
      </c>
      <c r="AD12" s="231"/>
      <c r="AE12" s="41"/>
      <c r="AF12" s="272"/>
      <c r="AG12" s="67">
        <v>2</v>
      </c>
      <c r="AH12" s="59">
        <f t="shared" si="7"/>
        <v>0.2775073028237585</v>
      </c>
      <c r="AI12" s="231"/>
      <c r="AJ12" s="41"/>
      <c r="AK12" s="272"/>
      <c r="AL12" s="67">
        <v>2.5</v>
      </c>
      <c r="AM12" s="59">
        <f t="shared" si="8"/>
        <v>0.4338691998538545</v>
      </c>
      <c r="AN12" s="231"/>
      <c r="AO12" s="41"/>
      <c r="AP12" s="272"/>
      <c r="AQ12" s="67">
        <v>1.5</v>
      </c>
      <c r="AR12" s="59">
        <f t="shared" si="9"/>
        <v>0.2603215199123127</v>
      </c>
      <c r="AS12" s="231"/>
      <c r="AU12" s="27">
        <f t="shared" si="10"/>
        <v>0.1735476799415418</v>
      </c>
      <c r="AV12" s="27">
        <f t="shared" si="11"/>
        <v>0.13875365141187926</v>
      </c>
      <c r="AW12" s="5"/>
      <c r="AX12" s="6"/>
      <c r="AY12" s="6"/>
      <c r="AZ12" s="6"/>
      <c r="BA12" s="6"/>
      <c r="BB12" s="7"/>
    </row>
    <row r="13" spans="2:54" ht="15" customHeight="1" thickBot="1">
      <c r="B13" s="68">
        <v>3</v>
      </c>
      <c r="C13" s="69">
        <v>3</v>
      </c>
      <c r="D13" s="70">
        <f t="shared" si="0"/>
        <v>48.01754385964913</v>
      </c>
      <c r="E13" s="71">
        <f t="shared" si="1"/>
        <v>72.07017543859644</v>
      </c>
      <c r="G13" s="273"/>
      <c r="H13" s="72">
        <v>16</v>
      </c>
      <c r="I13" s="73">
        <f t="shared" si="2"/>
        <v>0.3332115454877603</v>
      </c>
      <c r="J13" s="232"/>
      <c r="K13" s="26"/>
      <c r="L13" s="273"/>
      <c r="M13" s="72">
        <v>16</v>
      </c>
      <c r="N13" s="73">
        <f t="shared" si="3"/>
        <v>0.3332115454877603</v>
      </c>
      <c r="O13" s="232"/>
      <c r="P13" s="26"/>
      <c r="Q13" s="273"/>
      <c r="R13" s="72">
        <v>10</v>
      </c>
      <c r="S13" s="73">
        <f t="shared" si="4"/>
        <v>0.20825721592985016</v>
      </c>
      <c r="T13" s="232"/>
      <c r="U13" s="41"/>
      <c r="V13" s="273"/>
      <c r="W13" s="72">
        <v>44</v>
      </c>
      <c r="X13" s="73">
        <f t="shared" si="5"/>
        <v>0.6105160662122692</v>
      </c>
      <c r="Y13" s="232"/>
      <c r="Z13" s="41"/>
      <c r="AA13" s="273"/>
      <c r="AB13" s="72">
        <v>15</v>
      </c>
      <c r="AC13" s="73">
        <f t="shared" si="6"/>
        <v>0.20813047711781904</v>
      </c>
      <c r="AD13" s="232"/>
      <c r="AE13" s="41"/>
      <c r="AF13" s="273"/>
      <c r="AG13" s="72">
        <v>50</v>
      </c>
      <c r="AH13" s="73">
        <f t="shared" si="7"/>
        <v>0.6937682570593968</v>
      </c>
      <c r="AI13" s="232"/>
      <c r="AJ13" s="41"/>
      <c r="AK13" s="273"/>
      <c r="AL13" s="72">
        <v>10</v>
      </c>
      <c r="AM13" s="73">
        <f t="shared" si="8"/>
        <v>0.20825721592985016</v>
      </c>
      <c r="AN13" s="232"/>
      <c r="AO13" s="41"/>
      <c r="AP13" s="273"/>
      <c r="AQ13" s="72">
        <v>5</v>
      </c>
      <c r="AR13" s="73">
        <f t="shared" si="9"/>
        <v>0.10412860796492508</v>
      </c>
      <c r="AS13" s="232"/>
      <c r="AU13" s="27">
        <f t="shared" si="10"/>
        <v>0.020825721592985017</v>
      </c>
      <c r="AV13" s="27">
        <f t="shared" si="11"/>
        <v>0.013875365141187937</v>
      </c>
      <c r="AW13" s="5"/>
      <c r="AX13" s="6"/>
      <c r="AY13" s="6"/>
      <c r="AZ13" s="6"/>
      <c r="BA13" s="6"/>
      <c r="BB13" s="7"/>
    </row>
    <row r="14" spans="2:54" ht="14.25" customHeight="1">
      <c r="B14" s="74">
        <v>4</v>
      </c>
      <c r="C14" s="75">
        <v>0</v>
      </c>
      <c r="D14" s="76">
        <f t="shared" si="0"/>
        <v>3.9813069908814605</v>
      </c>
      <c r="E14" s="77">
        <f t="shared" si="1"/>
        <v>3.2433685030811987</v>
      </c>
      <c r="G14" s="249">
        <f>IF(SUM(H14:H18)=0,"",1/SUMIF(H14:H18,"&gt;0",$AU14:$AU18))</f>
        <v>3.1123915884519433</v>
      </c>
      <c r="H14" s="78"/>
      <c r="I14" s="79">
        <f t="shared" si="2"/>
      </c>
      <c r="J14" s="234">
        <f>IF(G14="","",SUM(I14:I18))</f>
        <v>0.49442956936181326</v>
      </c>
      <c r="K14" s="26"/>
      <c r="L14" s="249">
        <f>IF(SUM(M14:M18)=0,"",1/SUMIF(M14:M18,"&gt;0",$AU14:$AU18))</f>
        <v>3.1123915884519433</v>
      </c>
      <c r="M14" s="78"/>
      <c r="N14" s="79">
        <f t="shared" si="3"/>
      </c>
      <c r="O14" s="234">
        <f>IF(L14="","",SUM(N14:N18))</f>
        <v>0.5367026758789172</v>
      </c>
      <c r="P14" s="26"/>
      <c r="Q14" s="249">
        <f>IF(SUM(R14:R18)=0,"",1/SUMIF(R14:R18,"&gt;0",$AU14:$AU18))</f>
        <v>14.825693265421624</v>
      </c>
      <c r="R14" s="78"/>
      <c r="S14" s="79">
        <f t="shared" si="4"/>
      </c>
      <c r="T14" s="234">
        <f>IF(Q14="","",SUM(S14:S18))</f>
        <v>0.5750385812988397</v>
      </c>
      <c r="U14" s="41"/>
      <c r="V14" s="249">
        <f>IF(SUM(W14:W18)=0,"",1/SUMIF(W14:W18,"&gt;0",$AV14:$AV18))</f>
        <v>3.8617978488322393</v>
      </c>
      <c r="W14" s="78"/>
      <c r="X14" s="79">
        <f t="shared" si="5"/>
      </c>
      <c r="Y14" s="234">
        <f>IF(V14="","",SUM(X14:X18))</f>
        <v>0.7532341076644877</v>
      </c>
      <c r="Z14" s="41"/>
      <c r="AA14" s="249">
        <f>IF(SUM(AB14:AB18)=0,"",1/SUMIF(AB14:AB18,"&gt;0",$AV14:$AV18))</f>
        <v>0.9999999999999998</v>
      </c>
      <c r="AB14" s="78">
        <v>0.25</v>
      </c>
      <c r="AC14" s="80">
        <f t="shared" si="6"/>
        <v>0.07708035635250823</v>
      </c>
      <c r="AD14" s="234">
        <f>IF(AA14="","",SUM(AC14:AC18))</f>
        <v>0.9511746165227181</v>
      </c>
      <c r="AE14" s="41"/>
      <c r="AF14" s="249">
        <f>IF(SUM(AG14:AG18)=0,"",1/SUMIF(AG14:AG18,"&gt;0",$AV14:$AV18))</f>
        <v>3.8617978488322393</v>
      </c>
      <c r="AG14" s="78"/>
      <c r="AH14" s="80">
        <f t="shared" si="7"/>
      </c>
      <c r="AI14" s="234">
        <f>IF(AF14="","",SUM(AH14:AH18))</f>
        <v>0.9811865349840037</v>
      </c>
      <c r="AJ14" s="41"/>
      <c r="AK14" s="249">
        <f>IF(SUM(AL14:AL18)=0,"",1/SUMIF(AL14:AL18,"&gt;0",$AU14:$AU18))</f>
        <v>1.0000000000000004</v>
      </c>
      <c r="AL14" s="78">
        <v>0.2</v>
      </c>
      <c r="AM14" s="80">
        <f t="shared" si="8"/>
        <v>0.05023475970530975</v>
      </c>
      <c r="AN14" s="234">
        <f>IF(AK14="","",SUM(AM14:AM18))</f>
        <v>0.9607806782674128</v>
      </c>
      <c r="AO14" s="41"/>
      <c r="AP14" s="249">
        <f>IF(SUM(AQ14:AQ18)=0,"",1/SUMIF(AQ14:AQ18,"&gt;0",$AU14:$AU18))</f>
        <v>1.0000000000000004</v>
      </c>
      <c r="AQ14" s="78">
        <v>0.2</v>
      </c>
      <c r="AR14" s="80">
        <f t="shared" si="9"/>
        <v>0.05023475970530975</v>
      </c>
      <c r="AS14" s="234">
        <f>IF(AP14="","",SUM(AR14:AR18))</f>
        <v>0.9548912361829865</v>
      </c>
      <c r="AU14" s="27">
        <f t="shared" si="10"/>
        <v>0.25117379852654875</v>
      </c>
      <c r="AV14" s="27">
        <f t="shared" si="11"/>
        <v>0.30832142541003293</v>
      </c>
      <c r="AW14" s="5"/>
      <c r="AX14" s="6"/>
      <c r="AY14" s="6"/>
      <c r="AZ14" s="6"/>
      <c r="BA14" s="6"/>
      <c r="BB14" s="7"/>
    </row>
    <row r="15" spans="2:54" ht="14.25" customHeight="1">
      <c r="B15" s="81">
        <v>4</v>
      </c>
      <c r="C15" s="82">
        <v>1</v>
      </c>
      <c r="D15" s="83">
        <f t="shared" si="0"/>
        <v>2.3390178571428595</v>
      </c>
      <c r="E15" s="84">
        <f t="shared" si="1"/>
        <v>2.3109000584453536</v>
      </c>
      <c r="G15" s="250"/>
      <c r="H15" s="85"/>
      <c r="I15" s="79">
        <f t="shared" si="2"/>
      </c>
      <c r="J15" s="235"/>
      <c r="K15" s="26"/>
      <c r="L15" s="250"/>
      <c r="M15" s="85"/>
      <c r="N15" s="79">
        <f t="shared" si="3"/>
      </c>
      <c r="O15" s="235"/>
      <c r="P15" s="26"/>
      <c r="Q15" s="250"/>
      <c r="R15" s="85"/>
      <c r="S15" s="79">
        <f t="shared" si="4"/>
      </c>
      <c r="T15" s="235"/>
      <c r="U15" s="41"/>
      <c r="V15" s="250"/>
      <c r="W15" s="85"/>
      <c r="X15" s="79">
        <f t="shared" si="5"/>
      </c>
      <c r="Y15" s="235"/>
      <c r="Z15" s="41"/>
      <c r="AA15" s="250"/>
      <c r="AB15" s="85">
        <v>0.5</v>
      </c>
      <c r="AC15" s="79">
        <f t="shared" si="6"/>
        <v>0.2163659125684442</v>
      </c>
      <c r="AD15" s="235"/>
      <c r="AE15" s="41"/>
      <c r="AF15" s="250"/>
      <c r="AG15" s="85"/>
      <c r="AH15" s="79">
        <f t="shared" si="7"/>
      </c>
      <c r="AI15" s="235"/>
      <c r="AJ15" s="41"/>
      <c r="AK15" s="250"/>
      <c r="AL15" s="85">
        <v>0.5</v>
      </c>
      <c r="AM15" s="79">
        <f t="shared" si="8"/>
        <v>0.21376493491621157</v>
      </c>
      <c r="AN15" s="235"/>
      <c r="AO15" s="41"/>
      <c r="AP15" s="250"/>
      <c r="AQ15" s="85">
        <v>1</v>
      </c>
      <c r="AR15" s="79">
        <f t="shared" si="9"/>
        <v>0.42752986983242314</v>
      </c>
      <c r="AS15" s="235"/>
      <c r="AU15" s="27">
        <f t="shared" si="10"/>
        <v>0.42752986983242314</v>
      </c>
      <c r="AV15" s="27">
        <f t="shared" si="11"/>
        <v>0.4327318251368884</v>
      </c>
      <c r="AW15" s="5"/>
      <c r="AX15" s="6"/>
      <c r="AY15" s="6"/>
      <c r="AZ15" s="6"/>
      <c r="BA15" s="6"/>
      <c r="BB15" s="7"/>
    </row>
    <row r="16" spans="2:54" ht="14.25" customHeight="1">
      <c r="B16" s="81">
        <v>4</v>
      </c>
      <c r="C16" s="82">
        <v>2</v>
      </c>
      <c r="D16" s="83">
        <f t="shared" si="0"/>
        <v>3.9393984962406026</v>
      </c>
      <c r="E16" s="84">
        <f t="shared" si="1"/>
        <v>4.702884329467735</v>
      </c>
      <c r="G16" s="250"/>
      <c r="H16" s="85">
        <v>1</v>
      </c>
      <c r="I16" s="79">
        <f t="shared" si="2"/>
        <v>0.25384586021300143</v>
      </c>
      <c r="J16" s="235"/>
      <c r="K16" s="26"/>
      <c r="L16" s="250"/>
      <c r="M16" s="85">
        <v>1</v>
      </c>
      <c r="N16" s="79">
        <f t="shared" si="3"/>
        <v>0.25384586021300143</v>
      </c>
      <c r="O16" s="235"/>
      <c r="P16" s="26"/>
      <c r="Q16" s="250"/>
      <c r="R16" s="85"/>
      <c r="S16" s="79">
        <f t="shared" si="4"/>
      </c>
      <c r="T16" s="235"/>
      <c r="U16" s="41"/>
      <c r="V16" s="250"/>
      <c r="W16" s="85">
        <v>1</v>
      </c>
      <c r="X16" s="79">
        <f t="shared" si="5"/>
        <v>0.21263546580002285</v>
      </c>
      <c r="Y16" s="235"/>
      <c r="Z16" s="41"/>
      <c r="AA16" s="250"/>
      <c r="AB16" s="85">
        <v>1.5</v>
      </c>
      <c r="AC16" s="79">
        <f t="shared" si="6"/>
        <v>0.3189531987000343</v>
      </c>
      <c r="AD16" s="235"/>
      <c r="AE16" s="41"/>
      <c r="AF16" s="250"/>
      <c r="AG16" s="85">
        <v>1.5</v>
      </c>
      <c r="AH16" s="79">
        <f t="shared" si="7"/>
        <v>0.3189531987000343</v>
      </c>
      <c r="AI16" s="235"/>
      <c r="AJ16" s="41"/>
      <c r="AK16" s="250"/>
      <c r="AL16" s="85">
        <v>1</v>
      </c>
      <c r="AM16" s="79">
        <f t="shared" si="8"/>
        <v>0.25384586021300143</v>
      </c>
      <c r="AN16" s="235"/>
      <c r="AO16" s="41"/>
      <c r="AP16" s="250"/>
      <c r="AQ16" s="85">
        <v>1.2</v>
      </c>
      <c r="AR16" s="79">
        <f t="shared" si="9"/>
        <v>0.3046150322556017</v>
      </c>
      <c r="AS16" s="235"/>
      <c r="AU16" s="27">
        <f t="shared" si="10"/>
        <v>0.25384586021300143</v>
      </c>
      <c r="AV16" s="27">
        <f t="shared" si="11"/>
        <v>0.21263546580002285</v>
      </c>
      <c r="AW16" s="5"/>
      <c r="AX16" s="6"/>
      <c r="AY16" s="6"/>
      <c r="AZ16" s="6"/>
      <c r="BA16" s="6"/>
      <c r="BB16" s="7"/>
    </row>
    <row r="17" spans="2:54" ht="14.25" customHeight="1">
      <c r="B17" s="81">
        <v>4</v>
      </c>
      <c r="C17" s="82">
        <v>3</v>
      </c>
      <c r="D17" s="83">
        <f t="shared" si="0"/>
        <v>16.085877192982462</v>
      </c>
      <c r="E17" s="84">
        <f t="shared" si="1"/>
        <v>23.122514619883034</v>
      </c>
      <c r="G17" s="250"/>
      <c r="H17" s="85">
        <v>2</v>
      </c>
      <c r="I17" s="79">
        <f t="shared" si="2"/>
        <v>0.12433266622677619</v>
      </c>
      <c r="J17" s="235"/>
      <c r="K17" s="26"/>
      <c r="L17" s="250"/>
      <c r="M17" s="85">
        <v>2</v>
      </c>
      <c r="N17" s="79">
        <f t="shared" si="3"/>
        <v>0.12433266622677619</v>
      </c>
      <c r="O17" s="235"/>
      <c r="P17" s="26"/>
      <c r="Q17" s="250"/>
      <c r="R17" s="85">
        <v>5</v>
      </c>
      <c r="S17" s="79">
        <f t="shared" si="4"/>
        <v>0.3108316655669405</v>
      </c>
      <c r="T17" s="235"/>
      <c r="U17" s="41"/>
      <c r="V17" s="250"/>
      <c r="W17" s="85">
        <v>4</v>
      </c>
      <c r="X17" s="79">
        <f t="shared" si="5"/>
        <v>0.17299156539662874</v>
      </c>
      <c r="Y17" s="235"/>
      <c r="Z17" s="41"/>
      <c r="AA17" s="250"/>
      <c r="AB17" s="85">
        <v>5</v>
      </c>
      <c r="AC17" s="79">
        <f t="shared" si="6"/>
        <v>0.21623945674578593</v>
      </c>
      <c r="AD17" s="235"/>
      <c r="AE17" s="41"/>
      <c r="AF17" s="250"/>
      <c r="AG17" s="85">
        <v>10</v>
      </c>
      <c r="AH17" s="79">
        <f t="shared" si="7"/>
        <v>0.43247891349157186</v>
      </c>
      <c r="AI17" s="235"/>
      <c r="AJ17" s="41"/>
      <c r="AK17" s="250"/>
      <c r="AL17" s="85">
        <v>5</v>
      </c>
      <c r="AM17" s="79">
        <f t="shared" si="8"/>
        <v>0.3108316655669405</v>
      </c>
      <c r="AN17" s="235"/>
      <c r="AO17" s="41"/>
      <c r="AP17" s="250"/>
      <c r="AQ17" s="85">
        <v>1.5</v>
      </c>
      <c r="AR17" s="79">
        <f t="shared" si="9"/>
        <v>0.09324949967008214</v>
      </c>
      <c r="AS17" s="235"/>
      <c r="AU17" s="27">
        <f t="shared" si="10"/>
        <v>0.062166333113388095</v>
      </c>
      <c r="AV17" s="27">
        <f t="shared" si="11"/>
        <v>0.043247891349157186</v>
      </c>
      <c r="AW17" s="5"/>
      <c r="AX17" s="6"/>
      <c r="AY17" s="6"/>
      <c r="AZ17" s="6"/>
      <c r="BA17" s="6"/>
      <c r="BB17" s="7"/>
    </row>
    <row r="18" spans="2:54" ht="15" customHeight="1" thickBot="1">
      <c r="B18" s="86">
        <v>4</v>
      </c>
      <c r="C18" s="87">
        <v>4</v>
      </c>
      <c r="D18" s="88">
        <f t="shared" si="0"/>
        <v>189.24561403508793</v>
      </c>
      <c r="E18" s="89">
        <f t="shared" si="1"/>
        <v>326.43550051599567</v>
      </c>
      <c r="G18" s="251"/>
      <c r="H18" s="90">
        <v>22</v>
      </c>
      <c r="I18" s="91">
        <f t="shared" si="2"/>
        <v>0.11625104292203566</v>
      </c>
      <c r="J18" s="236"/>
      <c r="K18" s="26"/>
      <c r="L18" s="251"/>
      <c r="M18" s="90">
        <v>30</v>
      </c>
      <c r="N18" s="91">
        <f t="shared" si="3"/>
        <v>0.15852414943913953</v>
      </c>
      <c r="O18" s="236"/>
      <c r="P18" s="26"/>
      <c r="Q18" s="251"/>
      <c r="R18" s="90">
        <v>50</v>
      </c>
      <c r="S18" s="91">
        <f t="shared" si="4"/>
        <v>0.2642069157318992</v>
      </c>
      <c r="T18" s="236"/>
      <c r="U18" s="41"/>
      <c r="V18" s="251"/>
      <c r="W18" s="90">
        <v>120</v>
      </c>
      <c r="X18" s="91">
        <f t="shared" si="5"/>
        <v>0.3676070764678362</v>
      </c>
      <c r="Y18" s="236"/>
      <c r="Z18" s="41"/>
      <c r="AA18" s="251"/>
      <c r="AB18" s="90">
        <v>40</v>
      </c>
      <c r="AC18" s="91">
        <f t="shared" si="6"/>
        <v>0.1225356921559454</v>
      </c>
      <c r="AD18" s="236"/>
      <c r="AE18" s="41"/>
      <c r="AF18" s="251"/>
      <c r="AG18" s="90">
        <v>75</v>
      </c>
      <c r="AH18" s="91">
        <f t="shared" si="7"/>
        <v>0.2297544227923976</v>
      </c>
      <c r="AI18" s="236"/>
      <c r="AJ18" s="41"/>
      <c r="AK18" s="251"/>
      <c r="AL18" s="90">
        <v>25</v>
      </c>
      <c r="AM18" s="91">
        <f t="shared" si="8"/>
        <v>0.1321034578659496</v>
      </c>
      <c r="AN18" s="236"/>
      <c r="AO18" s="41"/>
      <c r="AP18" s="251"/>
      <c r="AQ18" s="90">
        <v>15</v>
      </c>
      <c r="AR18" s="91">
        <f t="shared" si="9"/>
        <v>0.07926207471956977</v>
      </c>
      <c r="AS18" s="236"/>
      <c r="AU18" s="27">
        <f t="shared" si="10"/>
        <v>0.005284138314637985</v>
      </c>
      <c r="AV18" s="27">
        <f t="shared" si="11"/>
        <v>0.003063392303898635</v>
      </c>
      <c r="AW18" s="5"/>
      <c r="AX18" s="6"/>
      <c r="AY18" s="6"/>
      <c r="AZ18" s="6"/>
      <c r="BA18" s="6"/>
      <c r="BB18" s="7"/>
    </row>
    <row r="19" spans="2:54" ht="14.25" customHeight="1">
      <c r="B19" s="92">
        <v>5</v>
      </c>
      <c r="C19" s="93">
        <v>0</v>
      </c>
      <c r="D19" s="94">
        <f t="shared" si="0"/>
        <v>5.7123100303951375</v>
      </c>
      <c r="E19" s="95">
        <f t="shared" si="1"/>
        <v>4.401714397038768</v>
      </c>
      <c r="G19" s="257">
        <f>IF(SUM(H19:H24)=0,"",1/SUMIF(H19:H24,"&gt;0",$AU19:$AU24))</f>
        <v>7.316297255439614</v>
      </c>
      <c r="H19" s="96"/>
      <c r="I19" s="97">
        <f t="shared" si="2"/>
      </c>
      <c r="J19" s="227">
        <f>IF(G19="","",SUM(I19:I24))</f>
        <v>0.49897901464874755</v>
      </c>
      <c r="K19" s="26"/>
      <c r="L19" s="257">
        <f>IF(SUM(M19:M24)=0,"",1/SUMIF(M19:M24,"&gt;0",$AU19:$AU24))</f>
        <v>7.316297255439614</v>
      </c>
      <c r="M19" s="96"/>
      <c r="N19" s="97">
        <f t="shared" si="3"/>
      </c>
      <c r="O19" s="227">
        <f>IF(L19="","",SUM(N19:N24))</f>
        <v>0.5229978251698294</v>
      </c>
      <c r="P19" s="26"/>
      <c r="Q19" s="257">
        <f>IF(SUM(R19:R24)=0,"",1/SUMIF(R19:R24,"&gt;0",$AU19:$AU24))</f>
        <v>7.316297255439614</v>
      </c>
      <c r="R19" s="96"/>
      <c r="S19" s="97">
        <f t="shared" si="4"/>
      </c>
      <c r="T19" s="227">
        <f>IF(Q19="","",SUM(S19:S24))</f>
        <v>0.5334059763956315</v>
      </c>
      <c r="U19" s="41"/>
      <c r="V19" s="257">
        <f>IF(SUM(W19:W24)=0,"",1/SUMIF(W19:W24,"&gt;0",$AV19:$AV24))</f>
        <v>10.34422315968475</v>
      </c>
      <c r="W19" s="96"/>
      <c r="X19" s="97">
        <f t="shared" si="5"/>
      </c>
      <c r="Y19" s="227">
        <f>IF(V19="","",SUM(X19:X24))</f>
        <v>0.7499146423197058</v>
      </c>
      <c r="Z19" s="41"/>
      <c r="AA19" s="257">
        <f>IF(SUM(AB19:AB24)=0,"",1/SUMIF(AB19:AB24,"&gt;0",$AV19:$AV24))</f>
        <v>1.0000000000000002</v>
      </c>
      <c r="AB19" s="96">
        <v>0.25</v>
      </c>
      <c r="AC19" s="98">
        <f t="shared" si="6"/>
        <v>0.05679605204921662</v>
      </c>
      <c r="AD19" s="227">
        <f>IF(AA19="","",SUM(AC19:AC24))</f>
        <v>0.9466419656293072</v>
      </c>
      <c r="AE19" s="41"/>
      <c r="AF19" s="257">
        <f>IF(SUM(AG19:AG24)=0,"",1/SUMIF(AG19:AG24,"&gt;0",$AV19:$AV24))</f>
        <v>2.723832978842495</v>
      </c>
      <c r="AG19" s="96"/>
      <c r="AH19" s="98">
        <f t="shared" si="7"/>
      </c>
      <c r="AI19" s="227">
        <f>IF(AF19="","",SUM(AH19:AH24))</f>
        <v>0.9817713931637981</v>
      </c>
      <c r="AJ19" s="41"/>
      <c r="AK19" s="257">
        <f>IF(SUM(AL19:AL24)=0,"",1/SUMIF(AL19:AL24,"&gt;0",$AU19:$AU24))</f>
        <v>1.0000000000000004</v>
      </c>
      <c r="AL19" s="96">
        <v>0.1</v>
      </c>
      <c r="AM19" s="98">
        <f t="shared" si="8"/>
        <v>0.017506052624577644</v>
      </c>
      <c r="AN19" s="227">
        <f>IF(AK19="","",SUM(AM19:AM24))</f>
        <v>0.9603373176301371</v>
      </c>
      <c r="AO19" s="41"/>
      <c r="AP19" s="257">
        <f>IF(SUM(AQ19:AQ24)=0,"",1/SUMIF(AQ19:AQ24,"&gt;0",$AU19:$AU24))</f>
        <v>1.0000000000000004</v>
      </c>
      <c r="AQ19" s="96">
        <v>0.2</v>
      </c>
      <c r="AR19" s="98">
        <f t="shared" si="9"/>
        <v>0.03501210524915529</v>
      </c>
      <c r="AS19" s="227">
        <f>IF(AP19="","",SUM(AR19:AR24))</f>
        <v>0.9522567684380102</v>
      </c>
      <c r="AU19" s="27">
        <f t="shared" si="10"/>
        <v>0.17506052624577645</v>
      </c>
      <c r="AV19" s="27">
        <f t="shared" si="11"/>
        <v>0.22718420819686647</v>
      </c>
      <c r="AW19" s="5"/>
      <c r="AX19" s="6"/>
      <c r="AY19" s="6"/>
      <c r="AZ19" s="6"/>
      <c r="BA19" s="6"/>
      <c r="BB19" s="7"/>
    </row>
    <row r="20" spans="2:54" ht="14.25" customHeight="1">
      <c r="B20" s="99">
        <v>5</v>
      </c>
      <c r="C20" s="100">
        <v>1</v>
      </c>
      <c r="D20" s="101">
        <f t="shared" si="0"/>
        <v>2.6276626139817636</v>
      </c>
      <c r="E20" s="102">
        <f t="shared" si="1"/>
        <v>2.464960062341712</v>
      </c>
      <c r="G20" s="258"/>
      <c r="H20" s="103"/>
      <c r="I20" s="97">
        <f t="shared" si="2"/>
      </c>
      <c r="J20" s="228"/>
      <c r="K20" s="26"/>
      <c r="L20" s="258"/>
      <c r="M20" s="103"/>
      <c r="N20" s="97">
        <f t="shared" si="3"/>
      </c>
      <c r="O20" s="228"/>
      <c r="P20" s="26"/>
      <c r="Q20" s="258"/>
      <c r="R20" s="103"/>
      <c r="S20" s="97">
        <f t="shared" si="4"/>
      </c>
      <c r="T20" s="228"/>
      <c r="U20" s="41"/>
      <c r="V20" s="258"/>
      <c r="W20" s="103"/>
      <c r="X20" s="97">
        <f t="shared" si="5"/>
      </c>
      <c r="Y20" s="228"/>
      <c r="Z20" s="41"/>
      <c r="AA20" s="258"/>
      <c r="AB20" s="103">
        <v>0.3</v>
      </c>
      <c r="AC20" s="97">
        <f t="shared" si="6"/>
        <v>0.1217058258197498</v>
      </c>
      <c r="AD20" s="228"/>
      <c r="AE20" s="41"/>
      <c r="AF20" s="258"/>
      <c r="AG20" s="103"/>
      <c r="AH20" s="97">
        <f t="shared" si="7"/>
      </c>
      <c r="AI20" s="228"/>
      <c r="AJ20" s="41"/>
      <c r="AK20" s="258"/>
      <c r="AL20" s="103">
        <v>0.2</v>
      </c>
      <c r="AM20" s="97">
        <f t="shared" si="8"/>
        <v>0.07611327228077236</v>
      </c>
      <c r="AN20" s="228"/>
      <c r="AO20" s="41"/>
      <c r="AP20" s="258"/>
      <c r="AQ20" s="103">
        <v>0.5</v>
      </c>
      <c r="AR20" s="97">
        <f t="shared" si="9"/>
        <v>0.1902831807019309</v>
      </c>
      <c r="AS20" s="228"/>
      <c r="AU20" s="27">
        <f t="shared" si="10"/>
        <v>0.3805663614038618</v>
      </c>
      <c r="AV20" s="27">
        <f t="shared" si="11"/>
        <v>0.4056860860658327</v>
      </c>
      <c r="AW20" s="5"/>
      <c r="AX20" s="6"/>
      <c r="AY20" s="6"/>
      <c r="AZ20" s="6"/>
      <c r="BA20" s="6"/>
      <c r="BB20" s="7"/>
    </row>
    <row r="21" spans="2:54" ht="14.25" customHeight="1">
      <c r="B21" s="99">
        <v>5</v>
      </c>
      <c r="C21" s="100">
        <v>2</v>
      </c>
      <c r="D21" s="101">
        <f t="shared" si="0"/>
        <v>3.2500037593984974</v>
      </c>
      <c r="E21" s="102">
        <f t="shared" si="1"/>
        <v>3.697440093512567</v>
      </c>
      <c r="G21" s="258"/>
      <c r="H21" s="103"/>
      <c r="I21" s="97">
        <f t="shared" si="2"/>
      </c>
      <c r="J21" s="228"/>
      <c r="K21" s="26"/>
      <c r="L21" s="258"/>
      <c r="M21" s="103"/>
      <c r="N21" s="97">
        <f t="shared" si="3"/>
      </c>
      <c r="O21" s="228"/>
      <c r="P21" s="26"/>
      <c r="Q21" s="258"/>
      <c r="R21" s="103"/>
      <c r="S21" s="97">
        <f t="shared" si="4"/>
      </c>
      <c r="T21" s="228"/>
      <c r="U21" s="41"/>
      <c r="V21" s="258"/>
      <c r="W21" s="103"/>
      <c r="X21" s="97">
        <f t="shared" si="5"/>
      </c>
      <c r="Y21" s="228"/>
      <c r="Z21" s="41"/>
      <c r="AA21" s="258"/>
      <c r="AB21" s="103">
        <v>1</v>
      </c>
      <c r="AC21" s="97">
        <f t="shared" si="6"/>
        <v>0.2704573907105552</v>
      </c>
      <c r="AD21" s="228"/>
      <c r="AE21" s="41"/>
      <c r="AF21" s="258"/>
      <c r="AG21" s="103">
        <v>1</v>
      </c>
      <c r="AH21" s="97">
        <f t="shared" si="7"/>
        <v>0.2704573907105552</v>
      </c>
      <c r="AI21" s="228"/>
      <c r="AJ21" s="41"/>
      <c r="AK21" s="258"/>
      <c r="AL21" s="103">
        <v>1</v>
      </c>
      <c r="AM21" s="97">
        <f t="shared" si="8"/>
        <v>0.307691951773335</v>
      </c>
      <c r="AN21" s="228"/>
      <c r="AO21" s="41"/>
      <c r="AP21" s="258"/>
      <c r="AQ21" s="103">
        <v>1</v>
      </c>
      <c r="AR21" s="97">
        <f t="shared" si="9"/>
        <v>0.307691951773335</v>
      </c>
      <c r="AS21" s="228"/>
      <c r="AU21" s="27">
        <f t="shared" si="10"/>
        <v>0.307691951773335</v>
      </c>
      <c r="AV21" s="27">
        <f t="shared" si="11"/>
        <v>0.2704573907105552</v>
      </c>
      <c r="AW21" s="5"/>
      <c r="AX21" s="6"/>
      <c r="AY21" s="6"/>
      <c r="AZ21" s="6"/>
      <c r="BA21" s="6"/>
      <c r="BB21" s="7"/>
    </row>
    <row r="22" spans="2:54" ht="14.25" customHeight="1">
      <c r="B22" s="99">
        <v>5</v>
      </c>
      <c r="C22" s="100">
        <v>3</v>
      </c>
      <c r="D22" s="101">
        <f t="shared" si="0"/>
        <v>8.666676691729325</v>
      </c>
      <c r="E22" s="102">
        <f t="shared" si="1"/>
        <v>11.9139736346516</v>
      </c>
      <c r="G22" s="258"/>
      <c r="H22" s="103">
        <v>2</v>
      </c>
      <c r="I22" s="97">
        <f t="shared" si="2"/>
        <v>0.2307689638300013</v>
      </c>
      <c r="J22" s="228"/>
      <c r="K22" s="26"/>
      <c r="L22" s="258"/>
      <c r="M22" s="103">
        <v>2</v>
      </c>
      <c r="N22" s="97">
        <f t="shared" si="3"/>
        <v>0.2307689638300013</v>
      </c>
      <c r="O22" s="228"/>
      <c r="P22" s="26"/>
      <c r="Q22" s="258"/>
      <c r="R22" s="103">
        <v>2</v>
      </c>
      <c r="S22" s="97">
        <f t="shared" si="4"/>
        <v>0.2307689638300013</v>
      </c>
      <c r="T22" s="228"/>
      <c r="U22" s="41"/>
      <c r="V22" s="258"/>
      <c r="W22" s="103">
        <v>2</v>
      </c>
      <c r="X22" s="97">
        <f t="shared" si="5"/>
        <v>0.16787010457896537</v>
      </c>
      <c r="Y22" s="228"/>
      <c r="Z22" s="41"/>
      <c r="AA22" s="258"/>
      <c r="AB22" s="103">
        <v>3</v>
      </c>
      <c r="AC22" s="97">
        <f t="shared" si="6"/>
        <v>0.25180515686844807</v>
      </c>
      <c r="AD22" s="228"/>
      <c r="AE22" s="41"/>
      <c r="AF22" s="258"/>
      <c r="AG22" s="103">
        <v>3</v>
      </c>
      <c r="AH22" s="97">
        <f t="shared" si="7"/>
        <v>0.25180515686844807</v>
      </c>
      <c r="AI22" s="228"/>
      <c r="AJ22" s="41"/>
      <c r="AK22" s="258"/>
      <c r="AL22" s="103">
        <v>2</v>
      </c>
      <c r="AM22" s="97">
        <f t="shared" si="8"/>
        <v>0.2307689638300013</v>
      </c>
      <c r="AN22" s="228"/>
      <c r="AO22" s="41"/>
      <c r="AP22" s="258"/>
      <c r="AQ22" s="103">
        <v>1.5</v>
      </c>
      <c r="AR22" s="97">
        <f t="shared" si="9"/>
        <v>0.17307672287250098</v>
      </c>
      <c r="AS22" s="228"/>
      <c r="AU22" s="27">
        <f t="shared" si="10"/>
        <v>0.11538448191500066</v>
      </c>
      <c r="AV22" s="27">
        <f t="shared" si="11"/>
        <v>0.08393505228948268</v>
      </c>
      <c r="AW22" s="5"/>
      <c r="AX22" s="6"/>
      <c r="AY22" s="6"/>
      <c r="AZ22" s="6"/>
      <c r="BA22" s="6"/>
      <c r="BB22" s="7"/>
    </row>
    <row r="23" spans="2:54" ht="14.25" customHeight="1">
      <c r="B23" s="104">
        <v>5</v>
      </c>
      <c r="C23" s="105">
        <v>4</v>
      </c>
      <c r="D23" s="101">
        <f t="shared" si="0"/>
        <v>49.960842105263204</v>
      </c>
      <c r="E23" s="102">
        <f t="shared" si="1"/>
        <v>82.69699346405233</v>
      </c>
      <c r="G23" s="258"/>
      <c r="H23" s="106">
        <v>7</v>
      </c>
      <c r="I23" s="107">
        <f t="shared" si="2"/>
        <v>0.14010972803964356</v>
      </c>
      <c r="J23" s="228"/>
      <c r="K23" s="26"/>
      <c r="L23" s="258"/>
      <c r="M23" s="106">
        <v>5</v>
      </c>
      <c r="N23" s="107">
        <f t="shared" si="3"/>
        <v>0.10007837717117396</v>
      </c>
      <c r="O23" s="228"/>
      <c r="P23" s="26"/>
      <c r="Q23" s="258"/>
      <c r="R23" s="106">
        <v>10</v>
      </c>
      <c r="S23" s="107">
        <f t="shared" si="4"/>
        <v>0.20015675434234792</v>
      </c>
      <c r="T23" s="228"/>
      <c r="U23" s="41"/>
      <c r="V23" s="258"/>
      <c r="W23" s="106">
        <v>14</v>
      </c>
      <c r="X23" s="107">
        <f t="shared" si="5"/>
        <v>0.16929273258387176</v>
      </c>
      <c r="Y23" s="228"/>
      <c r="Z23" s="41"/>
      <c r="AA23" s="258"/>
      <c r="AB23" s="106">
        <v>15</v>
      </c>
      <c r="AC23" s="107">
        <f t="shared" si="6"/>
        <v>0.18138507062557688</v>
      </c>
      <c r="AD23" s="228"/>
      <c r="AE23" s="41"/>
      <c r="AF23" s="258"/>
      <c r="AG23" s="106">
        <v>30</v>
      </c>
      <c r="AH23" s="107">
        <f t="shared" si="7"/>
        <v>0.36277014125115375</v>
      </c>
      <c r="AI23" s="228"/>
      <c r="AJ23" s="41"/>
      <c r="AK23" s="258"/>
      <c r="AL23" s="106">
        <v>10</v>
      </c>
      <c r="AM23" s="107">
        <f t="shared" si="8"/>
        <v>0.20015675434234792</v>
      </c>
      <c r="AN23" s="228"/>
      <c r="AO23" s="41"/>
      <c r="AP23" s="258"/>
      <c r="AQ23" s="106">
        <v>7.5</v>
      </c>
      <c r="AR23" s="107">
        <f t="shared" si="9"/>
        <v>0.15011756575676094</v>
      </c>
      <c r="AS23" s="228"/>
      <c r="AU23" s="27">
        <f t="shared" si="10"/>
        <v>0.020015675434234794</v>
      </c>
      <c r="AV23" s="27">
        <f t="shared" si="11"/>
        <v>0.012092338041705125</v>
      </c>
      <c r="AW23" s="5"/>
      <c r="AX23" s="6"/>
      <c r="AY23" s="6"/>
      <c r="AZ23" s="6"/>
      <c r="BA23" s="6"/>
      <c r="BB23" s="7"/>
    </row>
    <row r="24" spans="2:54" ht="15" customHeight="1" thickBot="1">
      <c r="B24" s="108">
        <v>5</v>
      </c>
      <c r="C24" s="109">
        <v>5</v>
      </c>
      <c r="D24" s="110">
        <f t="shared" si="0"/>
        <v>780.6381578947373</v>
      </c>
      <c r="E24" s="111">
        <f t="shared" si="1"/>
        <v>1550.5686274509792</v>
      </c>
      <c r="G24" s="263"/>
      <c r="H24" s="112">
        <v>100</v>
      </c>
      <c r="I24" s="113">
        <f t="shared" si="2"/>
        <v>0.12810032277910272</v>
      </c>
      <c r="J24" s="229"/>
      <c r="K24" s="26"/>
      <c r="L24" s="263"/>
      <c r="M24" s="112">
        <v>150</v>
      </c>
      <c r="N24" s="113">
        <f t="shared" si="3"/>
        <v>0.19215048416865407</v>
      </c>
      <c r="O24" s="229"/>
      <c r="P24" s="26"/>
      <c r="Q24" s="263"/>
      <c r="R24" s="112">
        <v>80</v>
      </c>
      <c r="S24" s="113">
        <f t="shared" si="4"/>
        <v>0.10248025822328218</v>
      </c>
      <c r="T24" s="229"/>
      <c r="U24" s="41"/>
      <c r="V24" s="263"/>
      <c r="W24" s="112">
        <v>640</v>
      </c>
      <c r="X24" s="113">
        <f t="shared" si="5"/>
        <v>0.41275180515686877</v>
      </c>
      <c r="Y24" s="229"/>
      <c r="Z24" s="41"/>
      <c r="AA24" s="263"/>
      <c r="AB24" s="112">
        <v>100</v>
      </c>
      <c r="AC24" s="113">
        <f t="shared" si="6"/>
        <v>0.06449246955576074</v>
      </c>
      <c r="AD24" s="229"/>
      <c r="AE24" s="41"/>
      <c r="AF24" s="263"/>
      <c r="AG24" s="112">
        <v>150</v>
      </c>
      <c r="AH24" s="113">
        <f t="shared" si="7"/>
        <v>0.09673870433364112</v>
      </c>
      <c r="AI24" s="229"/>
      <c r="AJ24" s="41"/>
      <c r="AK24" s="263"/>
      <c r="AL24" s="112">
        <v>100</v>
      </c>
      <c r="AM24" s="113">
        <f t="shared" si="8"/>
        <v>0.12810032277910272</v>
      </c>
      <c r="AN24" s="229"/>
      <c r="AO24" s="41"/>
      <c r="AP24" s="263"/>
      <c r="AQ24" s="112">
        <v>75</v>
      </c>
      <c r="AR24" s="113">
        <f t="shared" si="9"/>
        <v>0.09607524208432704</v>
      </c>
      <c r="AS24" s="229"/>
      <c r="AU24" s="27">
        <f t="shared" si="10"/>
        <v>0.001281003227791027</v>
      </c>
      <c r="AV24" s="27">
        <f t="shared" si="11"/>
        <v>0.0006449246955576074</v>
      </c>
      <c r="AW24" s="5"/>
      <c r="AX24" s="6"/>
      <c r="AY24" s="6"/>
      <c r="AZ24" s="6"/>
      <c r="BA24" s="6"/>
      <c r="BB24" s="7"/>
    </row>
    <row r="25" spans="2:54" ht="14.25" customHeight="1">
      <c r="B25" s="114">
        <v>6</v>
      </c>
      <c r="C25" s="115">
        <v>0</v>
      </c>
      <c r="D25" s="116">
        <f t="shared" si="0"/>
        <v>8.251114488348536</v>
      </c>
      <c r="E25" s="117">
        <f t="shared" si="1"/>
        <v>6.002337814143774</v>
      </c>
      <c r="G25" s="254">
        <f>IF(SUM(H25:H31)=0,"",1/SUMIF(H25:H31,"&gt;0",$AU25:$AU31))</f>
        <v>4.506774891696776</v>
      </c>
      <c r="H25" s="118"/>
      <c r="I25" s="119">
        <f t="shared" si="2"/>
      </c>
      <c r="J25" s="237">
        <f>IF(G25="","",SUM(I25:I31))</f>
        <v>0.4974393473076526</v>
      </c>
      <c r="K25" s="26"/>
      <c r="L25" s="254">
        <f>IF(SUM(M25:M31)=0,"",1/SUMIF(M25:M31,"&gt;0",$AU25:$AU31))</f>
        <v>4.506774891696776</v>
      </c>
      <c r="M25" s="118"/>
      <c r="N25" s="119">
        <f t="shared" si="3"/>
      </c>
      <c r="O25" s="237">
        <f>IF(L25="","",SUM(N25:N31))</f>
        <v>0.5288485610659901</v>
      </c>
      <c r="P25" s="26"/>
      <c r="Q25" s="254">
        <f>IF(SUM(R25:R31)=0,"",1/SUMIF(R25:R31,"&gt;0",$AU25:$AU31))</f>
        <v>19.42722383849073</v>
      </c>
      <c r="R25" s="118"/>
      <c r="S25" s="119">
        <f t="shared" si="4"/>
      </c>
      <c r="T25" s="237">
        <f>IF(Q25="","",SUM(S25:S31))</f>
        <v>0.5792228537199333</v>
      </c>
      <c r="U25" s="41"/>
      <c r="V25" s="254">
        <f>IF(SUM(W25:W31)=0,"",1/SUMIF(W25:W31,"&gt;0",$AV25:$AV31))</f>
        <v>6.188804758271214</v>
      </c>
      <c r="W25" s="118"/>
      <c r="X25" s="119">
        <f t="shared" si="5"/>
      </c>
      <c r="Y25" s="237">
        <f>IF(V25="","",SUM(X25:X31))</f>
        <v>0.7523331099280469</v>
      </c>
      <c r="Z25" s="41"/>
      <c r="AA25" s="254">
        <f>IF(SUM(AB25:AB31)=0,"",1/SUMIF(AB25:AB31,"&gt;0",$AV25:$AV31))</f>
        <v>1.5710789085750843</v>
      </c>
      <c r="AB25" s="118">
        <v>0.25</v>
      </c>
      <c r="AC25" s="120">
        <f t="shared" si="6"/>
        <v>0.04165043816942552</v>
      </c>
      <c r="AD25" s="237">
        <f>IF(AA25="","",SUM(AC25:AC31))</f>
        <v>0.9472337788793486</v>
      </c>
      <c r="AE25" s="41"/>
      <c r="AF25" s="254">
        <f>IF(SUM(AG25:AG31)=0,"",1/SUMIF(AG25:AG31,"&gt;0",$AV25:$AV31))</f>
        <v>6.188804758271214</v>
      </c>
      <c r="AG25" s="118"/>
      <c r="AH25" s="120">
        <f t="shared" si="7"/>
      </c>
      <c r="AI25" s="237">
        <f>IF(AF25="","",SUM(AH25:AH31))</f>
        <v>0.9379386436348465</v>
      </c>
      <c r="AJ25" s="41"/>
      <c r="AK25" s="254">
        <f>IF(SUM(AL25:AL31)=0,"",1/SUMIF(AL25:AL31,"&gt;0",$AU25:$AU31))</f>
        <v>1.4775166232753079</v>
      </c>
      <c r="AL25" s="118">
        <v>0.1</v>
      </c>
      <c r="AM25" s="120">
        <f t="shared" si="8"/>
        <v>0.012119574893938364</v>
      </c>
      <c r="AN25" s="237">
        <f>IF(AK25="","",SUM(AM25:AM31))</f>
        <v>0.9485905360814695</v>
      </c>
      <c r="AO25" s="41"/>
      <c r="AP25" s="254">
        <f>IF(SUM(AQ25:AQ31)=0,"",1/SUMIF(AQ25:AQ31,"&gt;0",$AU25:$AU31))</f>
        <v>1.4775166232753079</v>
      </c>
      <c r="AQ25" s="118">
        <v>0.25</v>
      </c>
      <c r="AR25" s="120">
        <f t="shared" si="9"/>
        <v>0.030298937234845908</v>
      </c>
      <c r="AS25" s="237">
        <f>IF(AP25="","",SUM(AR25:AR31))</f>
        <v>0.9545250146273159</v>
      </c>
      <c r="AU25" s="27">
        <f t="shared" si="10"/>
        <v>0.12119574893938363</v>
      </c>
      <c r="AV25" s="27">
        <f t="shared" si="11"/>
        <v>0.16660175267770208</v>
      </c>
      <c r="AW25" s="5"/>
      <c r="AX25" s="6"/>
      <c r="AY25" s="6"/>
      <c r="AZ25" s="6"/>
      <c r="BA25" s="6"/>
      <c r="BB25" s="7"/>
    </row>
    <row r="26" spans="2:54" ht="14.25" customHeight="1">
      <c r="B26" s="121">
        <v>6</v>
      </c>
      <c r="C26" s="122">
        <v>1</v>
      </c>
      <c r="D26" s="123">
        <f>1/HYPGEOMDIST(C26,B26,$AT$67,$AT$68)</f>
        <v>3.094167933130699</v>
      </c>
      <c r="E26" s="124">
        <f>1/HYPGEOMDIST(C26,B26,$AT$67,$AT$69)</f>
        <v>2.75107149814923</v>
      </c>
      <c r="G26" s="255"/>
      <c r="H26" s="125"/>
      <c r="I26" s="119">
        <f t="shared" si="2"/>
      </c>
      <c r="J26" s="238"/>
      <c r="K26" s="26"/>
      <c r="L26" s="255"/>
      <c r="M26" s="125"/>
      <c r="N26" s="119">
        <f t="shared" si="3"/>
      </c>
      <c r="O26" s="238"/>
      <c r="P26" s="26"/>
      <c r="Q26" s="255"/>
      <c r="R26" s="125"/>
      <c r="S26" s="119">
        <f t="shared" si="4"/>
      </c>
      <c r="T26" s="238"/>
      <c r="U26" s="41"/>
      <c r="V26" s="255"/>
      <c r="W26" s="125"/>
      <c r="X26" s="119">
        <f t="shared" si="5"/>
      </c>
      <c r="Y26" s="238"/>
      <c r="Z26" s="41"/>
      <c r="AA26" s="255"/>
      <c r="AB26" s="125"/>
      <c r="AC26" s="119">
        <f t="shared" si="6"/>
      </c>
      <c r="AD26" s="238"/>
      <c r="AE26" s="41"/>
      <c r="AF26" s="255"/>
      <c r="AG26" s="125"/>
      <c r="AH26" s="119">
        <f t="shared" si="7"/>
      </c>
      <c r="AI26" s="238"/>
      <c r="AJ26" s="41"/>
      <c r="AK26" s="255"/>
      <c r="AL26" s="125"/>
      <c r="AM26" s="119">
        <f t="shared" si="8"/>
      </c>
      <c r="AN26" s="238"/>
      <c r="AO26" s="41"/>
      <c r="AP26" s="255"/>
      <c r="AQ26" s="125"/>
      <c r="AR26" s="119">
        <f t="shared" si="9"/>
      </c>
      <c r="AS26" s="238"/>
      <c r="AU26" s="27">
        <f t="shared" si="10"/>
        <v>0.32318866383835654</v>
      </c>
      <c r="AV26" s="27">
        <f t="shared" si="11"/>
        <v>0.36349473311498637</v>
      </c>
      <c r="AW26" s="5"/>
      <c r="AX26" s="6"/>
      <c r="AY26" s="6"/>
      <c r="AZ26" s="6"/>
      <c r="BA26" s="6"/>
      <c r="BB26" s="7"/>
    </row>
    <row r="27" spans="2:54" ht="14.25" customHeight="1">
      <c r="B27" s="121">
        <v>6</v>
      </c>
      <c r="C27" s="122">
        <v>2</v>
      </c>
      <c r="D27" s="123">
        <f t="shared" si="0"/>
        <v>2.99645736682131</v>
      </c>
      <c r="E27" s="124">
        <f t="shared" si="1"/>
        <v>3.2433685030811987</v>
      </c>
      <c r="G27" s="255"/>
      <c r="H27" s="125"/>
      <c r="I27" s="119">
        <f t="shared" si="2"/>
      </c>
      <c r="J27" s="238"/>
      <c r="K27" s="26"/>
      <c r="L27" s="255"/>
      <c r="M27" s="125"/>
      <c r="N27" s="119">
        <f t="shared" si="3"/>
      </c>
      <c r="O27" s="238"/>
      <c r="P27" s="26"/>
      <c r="Q27" s="255"/>
      <c r="R27" s="125"/>
      <c r="S27" s="119">
        <f t="shared" si="4"/>
      </c>
      <c r="T27" s="238"/>
      <c r="U27" s="41"/>
      <c r="V27" s="255"/>
      <c r="W27" s="125"/>
      <c r="X27" s="119">
        <f t="shared" si="5"/>
      </c>
      <c r="Y27" s="238"/>
      <c r="Z27" s="41"/>
      <c r="AA27" s="255"/>
      <c r="AB27" s="125">
        <v>0.5</v>
      </c>
      <c r="AC27" s="119">
        <f t="shared" si="6"/>
        <v>0.15416071270501647</v>
      </c>
      <c r="AD27" s="238"/>
      <c r="AE27" s="41"/>
      <c r="AF27" s="255"/>
      <c r="AG27" s="125"/>
      <c r="AH27" s="119">
        <f t="shared" si="7"/>
      </c>
      <c r="AI27" s="238"/>
      <c r="AJ27" s="41"/>
      <c r="AK27" s="255"/>
      <c r="AL27" s="125">
        <v>0.5</v>
      </c>
      <c r="AM27" s="119">
        <f t="shared" si="8"/>
        <v>0.16686371230784705</v>
      </c>
      <c r="AN27" s="238"/>
      <c r="AO27" s="41"/>
      <c r="AP27" s="255"/>
      <c r="AQ27" s="125">
        <v>1</v>
      </c>
      <c r="AR27" s="119">
        <f t="shared" si="9"/>
        <v>0.3337274246156941</v>
      </c>
      <c r="AS27" s="238"/>
      <c r="AU27" s="27">
        <f t="shared" si="10"/>
        <v>0.3337274246156941</v>
      </c>
      <c r="AV27" s="27">
        <f t="shared" si="11"/>
        <v>0.30832142541003293</v>
      </c>
      <c r="AW27" s="5"/>
      <c r="AX27" s="6"/>
      <c r="AY27" s="6"/>
      <c r="AZ27" s="6"/>
      <c r="BA27" s="6"/>
      <c r="BB27" s="7"/>
    </row>
    <row r="28" spans="2:54" ht="14.25" customHeight="1">
      <c r="B28" s="121">
        <v>6</v>
      </c>
      <c r="C28" s="122">
        <v>3</v>
      </c>
      <c r="D28" s="123">
        <f t="shared" si="0"/>
        <v>5.868062343358399</v>
      </c>
      <c r="E28" s="124">
        <f t="shared" si="1"/>
        <v>7.703000194817845</v>
      </c>
      <c r="G28" s="255"/>
      <c r="H28" s="125">
        <v>1</v>
      </c>
      <c r="I28" s="119">
        <f t="shared" si="2"/>
        <v>0.17041400405907783</v>
      </c>
      <c r="J28" s="238"/>
      <c r="K28" s="26"/>
      <c r="L28" s="255"/>
      <c r="M28" s="125">
        <v>1</v>
      </c>
      <c r="N28" s="119">
        <f t="shared" si="3"/>
        <v>0.17041400405907783</v>
      </c>
      <c r="O28" s="238"/>
      <c r="P28" s="26"/>
      <c r="Q28" s="255"/>
      <c r="R28" s="125"/>
      <c r="S28" s="119">
        <f t="shared" si="4"/>
      </c>
      <c r="T28" s="238"/>
      <c r="U28" s="41"/>
      <c r="V28" s="255"/>
      <c r="W28" s="125">
        <v>1</v>
      </c>
      <c r="X28" s="119">
        <f t="shared" si="5"/>
        <v>0.12981954754106653</v>
      </c>
      <c r="Y28" s="238"/>
      <c r="Z28" s="41"/>
      <c r="AA28" s="255"/>
      <c r="AB28" s="125">
        <v>3</v>
      </c>
      <c r="AC28" s="119">
        <f t="shared" si="6"/>
        <v>0.3894586426231996</v>
      </c>
      <c r="AD28" s="238"/>
      <c r="AE28" s="41"/>
      <c r="AF28" s="255"/>
      <c r="AG28" s="125">
        <v>2</v>
      </c>
      <c r="AH28" s="119">
        <f t="shared" si="7"/>
        <v>0.25963909508213306</v>
      </c>
      <c r="AI28" s="238"/>
      <c r="AJ28" s="41"/>
      <c r="AK28" s="255"/>
      <c r="AL28" s="125">
        <v>1.25</v>
      </c>
      <c r="AM28" s="119">
        <f t="shared" si="8"/>
        <v>0.2130175050738473</v>
      </c>
      <c r="AN28" s="238"/>
      <c r="AO28" s="41"/>
      <c r="AP28" s="255"/>
      <c r="AQ28" s="125">
        <v>1.5</v>
      </c>
      <c r="AR28" s="119">
        <f t="shared" si="9"/>
        <v>0.25562100608861676</v>
      </c>
      <c r="AS28" s="238"/>
      <c r="AU28" s="27">
        <f t="shared" si="10"/>
        <v>0.17041400405907783</v>
      </c>
      <c r="AV28" s="27">
        <f t="shared" si="11"/>
        <v>0.12981954754106653</v>
      </c>
      <c r="AW28" s="5"/>
      <c r="AX28" s="6"/>
      <c r="AY28" s="6"/>
      <c r="AZ28" s="6"/>
      <c r="BA28" s="6"/>
      <c r="BB28" s="7"/>
    </row>
    <row r="29" spans="2:54" ht="14.25" customHeight="1">
      <c r="B29" s="121">
        <v>6</v>
      </c>
      <c r="C29" s="122">
        <v>4</v>
      </c>
      <c r="D29" s="123">
        <f t="shared" si="0"/>
        <v>22.09152882205517</v>
      </c>
      <c r="E29" s="124">
        <f t="shared" si="1"/>
        <v>35.04109892544587</v>
      </c>
      <c r="G29" s="255"/>
      <c r="H29" s="126">
        <v>2</v>
      </c>
      <c r="I29" s="127">
        <f t="shared" si="2"/>
        <v>0.09053243965638501</v>
      </c>
      <c r="J29" s="238"/>
      <c r="K29" s="26"/>
      <c r="L29" s="255"/>
      <c r="M29" s="126">
        <v>4</v>
      </c>
      <c r="N29" s="127">
        <f t="shared" si="3"/>
        <v>0.18106487931277002</v>
      </c>
      <c r="O29" s="238"/>
      <c r="P29" s="26"/>
      <c r="Q29" s="255"/>
      <c r="R29" s="126">
        <v>3</v>
      </c>
      <c r="S29" s="127">
        <f t="shared" si="4"/>
        <v>0.1357986594845775</v>
      </c>
      <c r="T29" s="238"/>
      <c r="U29" s="41"/>
      <c r="V29" s="255"/>
      <c r="W29" s="126">
        <v>5</v>
      </c>
      <c r="X29" s="127">
        <f t="shared" si="5"/>
        <v>0.14268958889212058</v>
      </c>
      <c r="Y29" s="238"/>
      <c r="Z29" s="41"/>
      <c r="AA29" s="255"/>
      <c r="AB29" s="126">
        <v>5</v>
      </c>
      <c r="AC29" s="127">
        <f t="shared" si="6"/>
        <v>0.14268958889212058</v>
      </c>
      <c r="AD29" s="238"/>
      <c r="AE29" s="41"/>
      <c r="AF29" s="255"/>
      <c r="AG29" s="126">
        <v>15</v>
      </c>
      <c r="AH29" s="127">
        <f t="shared" si="7"/>
        <v>0.42806876667636173</v>
      </c>
      <c r="AI29" s="238"/>
      <c r="AJ29" s="41"/>
      <c r="AK29" s="255"/>
      <c r="AL29" s="126">
        <v>2.5</v>
      </c>
      <c r="AM29" s="127">
        <f t="shared" si="8"/>
        <v>0.11316554957048126</v>
      </c>
      <c r="AN29" s="238"/>
      <c r="AO29" s="41"/>
      <c r="AP29" s="255"/>
      <c r="AQ29" s="126">
        <v>2.5</v>
      </c>
      <c r="AR29" s="127">
        <f t="shared" si="9"/>
        <v>0.11316554957048126</v>
      </c>
      <c r="AS29" s="238"/>
      <c r="AU29" s="27">
        <f t="shared" si="10"/>
        <v>0.045266219828192504</v>
      </c>
      <c r="AV29" s="27">
        <f t="shared" si="11"/>
        <v>0.028537917778424116</v>
      </c>
      <c r="AW29" s="5"/>
      <c r="AX29" s="6"/>
      <c r="AY29" s="6"/>
      <c r="AZ29" s="6"/>
      <c r="BA29" s="6"/>
      <c r="BB29" s="7"/>
    </row>
    <row r="30" spans="2:54" ht="14.25" customHeight="1">
      <c r="B30" s="128">
        <v>6</v>
      </c>
      <c r="C30" s="129">
        <v>5</v>
      </c>
      <c r="D30" s="123">
        <f t="shared" si="0"/>
        <v>169.13826754385985</v>
      </c>
      <c r="E30" s="124">
        <f t="shared" si="1"/>
        <v>323.0351307189542</v>
      </c>
      <c r="G30" s="255"/>
      <c r="H30" s="126">
        <v>15</v>
      </c>
      <c r="I30" s="127">
        <f t="shared" si="2"/>
        <v>0.08868483884707105</v>
      </c>
      <c r="J30" s="238"/>
      <c r="K30" s="26"/>
      <c r="L30" s="255"/>
      <c r="M30" s="126">
        <v>20</v>
      </c>
      <c r="N30" s="127">
        <f t="shared" si="3"/>
        <v>0.11824645179609475</v>
      </c>
      <c r="O30" s="238"/>
      <c r="P30" s="26"/>
      <c r="Q30" s="255"/>
      <c r="R30" s="126">
        <v>30</v>
      </c>
      <c r="S30" s="127">
        <f t="shared" si="4"/>
        <v>0.1773696776941421</v>
      </c>
      <c r="T30" s="238"/>
      <c r="U30" s="41"/>
      <c r="V30" s="255"/>
      <c r="W30" s="126">
        <v>80</v>
      </c>
      <c r="X30" s="127">
        <f t="shared" si="5"/>
        <v>0.24765108309412112</v>
      </c>
      <c r="Y30" s="238"/>
      <c r="Z30" s="41"/>
      <c r="AA30" s="255"/>
      <c r="AB30" s="126">
        <v>50</v>
      </c>
      <c r="AC30" s="127">
        <f t="shared" si="6"/>
        <v>0.1547819269338257</v>
      </c>
      <c r="AD30" s="238"/>
      <c r="AE30" s="41"/>
      <c r="AF30" s="255"/>
      <c r="AG30" s="126">
        <v>60</v>
      </c>
      <c r="AH30" s="127">
        <f t="shared" si="7"/>
        <v>0.18573831232059085</v>
      </c>
      <c r="AI30" s="238"/>
      <c r="AJ30" s="41"/>
      <c r="AK30" s="255"/>
      <c r="AL30" s="126">
        <v>50</v>
      </c>
      <c r="AM30" s="127">
        <f t="shared" si="8"/>
        <v>0.29561612949023686</v>
      </c>
      <c r="AN30" s="238"/>
      <c r="AO30" s="41"/>
      <c r="AP30" s="255"/>
      <c r="AQ30" s="126">
        <v>25</v>
      </c>
      <c r="AR30" s="127">
        <f t="shared" si="9"/>
        <v>0.14780806474511843</v>
      </c>
      <c r="AS30" s="238"/>
      <c r="AU30" s="27">
        <f t="shared" si="10"/>
        <v>0.005912322589804737</v>
      </c>
      <c r="AV30" s="27">
        <f t="shared" si="11"/>
        <v>0.003095638538676514</v>
      </c>
      <c r="AW30" s="5"/>
      <c r="AX30" s="6"/>
      <c r="AY30" s="6"/>
      <c r="AZ30" s="6"/>
      <c r="BA30" s="6"/>
      <c r="BB30" s="7"/>
    </row>
    <row r="31" spans="2:54" ht="15" customHeight="1" thickBot="1">
      <c r="B31" s="130">
        <v>6</v>
      </c>
      <c r="C31" s="131">
        <v>6</v>
      </c>
      <c r="D31" s="132">
        <f t="shared" si="0"/>
        <v>3382.7653508771905</v>
      </c>
      <c r="E31" s="133">
        <f t="shared" si="1"/>
        <v>7752.843137254894</v>
      </c>
      <c r="G31" s="256"/>
      <c r="H31" s="134">
        <v>500</v>
      </c>
      <c r="I31" s="135">
        <f t="shared" si="2"/>
        <v>0.1478080647451187</v>
      </c>
      <c r="J31" s="239"/>
      <c r="K31" s="26"/>
      <c r="L31" s="256"/>
      <c r="M31" s="134">
        <v>200</v>
      </c>
      <c r="N31" s="135">
        <f t="shared" si="3"/>
        <v>0.059123225898047485</v>
      </c>
      <c r="O31" s="239"/>
      <c r="P31" s="26"/>
      <c r="Q31" s="256"/>
      <c r="R31" s="134">
        <v>900</v>
      </c>
      <c r="S31" s="135">
        <f t="shared" si="4"/>
        <v>0.2660545165412137</v>
      </c>
      <c r="T31" s="239"/>
      <c r="U31" s="41"/>
      <c r="V31" s="256"/>
      <c r="W31" s="134">
        <v>1800</v>
      </c>
      <c r="X31" s="135">
        <f t="shared" si="5"/>
        <v>0.23217289040073874</v>
      </c>
      <c r="Y31" s="239"/>
      <c r="Z31" s="41"/>
      <c r="AA31" s="256"/>
      <c r="AB31" s="134">
        <v>500</v>
      </c>
      <c r="AC31" s="135">
        <f t="shared" si="6"/>
        <v>0.06449246955576077</v>
      </c>
      <c r="AD31" s="239"/>
      <c r="AE31" s="41"/>
      <c r="AF31" s="256"/>
      <c r="AG31" s="134">
        <v>500</v>
      </c>
      <c r="AH31" s="135">
        <f t="shared" si="7"/>
        <v>0.06449246955576077</v>
      </c>
      <c r="AI31" s="239"/>
      <c r="AJ31" s="41"/>
      <c r="AK31" s="256"/>
      <c r="AL31" s="134">
        <v>500</v>
      </c>
      <c r="AM31" s="135">
        <f t="shared" si="8"/>
        <v>0.1478080647451187</v>
      </c>
      <c r="AN31" s="239"/>
      <c r="AO31" s="41"/>
      <c r="AP31" s="256"/>
      <c r="AQ31" s="134">
        <v>250</v>
      </c>
      <c r="AR31" s="135">
        <f t="shared" si="9"/>
        <v>0.07390403237255935</v>
      </c>
      <c r="AS31" s="239"/>
      <c r="AU31" s="27">
        <f t="shared" si="10"/>
        <v>0.00029561612949023744</v>
      </c>
      <c r="AV31" s="27">
        <f t="shared" si="11"/>
        <v>0.00012898493911152152</v>
      </c>
      <c r="AW31" s="5"/>
      <c r="AX31" s="6"/>
      <c r="AY31" s="6"/>
      <c r="AZ31" s="6"/>
      <c r="BA31" s="6"/>
      <c r="BB31" s="7"/>
    </row>
    <row r="32" spans="2:54" ht="14.25" customHeight="1">
      <c r="B32" s="136">
        <v>7</v>
      </c>
      <c r="C32" s="137">
        <v>0</v>
      </c>
      <c r="D32" s="138">
        <f t="shared" si="0"/>
        <v>12.001621073961505</v>
      </c>
      <c r="E32" s="139">
        <f t="shared" si="1"/>
        <v>8.225425893456284</v>
      </c>
      <c r="G32" s="260">
        <f>IF(SUM(H32:H39)=0,"",1/SUMIF(H32:H39,"&gt;0",$AU32:$AU39))</f>
        <v>10.336945304437577</v>
      </c>
      <c r="H32" s="39"/>
      <c r="I32" s="140">
        <f t="shared" si="2"/>
      </c>
      <c r="J32" s="240">
        <f>IF(G32="","",SUM(I32:I39))</f>
        <v>0.4956651071187086</v>
      </c>
      <c r="K32" s="26"/>
      <c r="L32" s="260">
        <f>IF(SUM(M32:M39)=0,"",1/SUMIF(M32:M39,"&gt;0",$AU32:$AU39))</f>
        <v>9.91605355906811</v>
      </c>
      <c r="M32" s="39">
        <v>3</v>
      </c>
      <c r="N32" s="140">
        <f t="shared" si="3"/>
        <v>0.24996623218747877</v>
      </c>
      <c r="O32" s="240">
        <f>IF(L32="","",SUM(N32:N39))</f>
        <v>0.5399933692295411</v>
      </c>
      <c r="P32" s="26"/>
      <c r="Q32" s="260">
        <f>IF(SUM(R32:R39)=0,"",1/SUMIF(R32:R39,"&gt;0",$AU32:$AU39))</f>
        <v>10.336945304437577</v>
      </c>
      <c r="R32" s="39"/>
      <c r="S32" s="140">
        <f t="shared" si="4"/>
      </c>
      <c r="T32" s="240">
        <f>IF(Q32="","",SUM(S32:S39))</f>
        <v>0.5448112886464604</v>
      </c>
      <c r="U32" s="41"/>
      <c r="V32" s="260">
        <f>IF(SUM(W32:W39)=0,"",1/SUMIF(W32:W39,"&gt;0",$AV32:$AV39))</f>
        <v>4.226914422955381</v>
      </c>
      <c r="W32" s="39"/>
      <c r="X32" s="140">
        <f t="shared" si="5"/>
      </c>
      <c r="Y32" s="240">
        <f>IF(V32="","",SUM(X32:X39))</f>
        <v>0.6487505652062617</v>
      </c>
      <c r="Z32" s="41"/>
      <c r="AA32" s="260">
        <f>IF(SUM(AB32:AB39)=0,"",1/SUMIF(AB32:AB39,"&gt;0",$AV32:$AV39))</f>
        <v>1.4602643916685882</v>
      </c>
      <c r="AB32" s="39">
        <v>0.3</v>
      </c>
      <c r="AC32" s="141">
        <f t="shared" si="6"/>
        <v>0.036472275586199636</v>
      </c>
      <c r="AD32" s="240">
        <f>IF(AA32="","",SUM(AC32:AC39))</f>
        <v>0.9416063580620545</v>
      </c>
      <c r="AE32" s="41"/>
      <c r="AF32" s="260">
        <f>IF(SUM(AG32:AG39)=0,"",1/SUMIF(AG32:AG39,"&gt;0",$AV32:$AV39))</f>
        <v>2.7920993532579588</v>
      </c>
      <c r="AG32" s="39">
        <v>1</v>
      </c>
      <c r="AH32" s="141">
        <f t="shared" si="7"/>
        <v>0.12157425195399879</v>
      </c>
      <c r="AI32" s="240">
        <f>IF(AF32="","",SUM(AH32:AH39))</f>
        <v>0.9360633892279462</v>
      </c>
      <c r="AJ32" s="41"/>
      <c r="AK32" s="260">
        <f>IF(SUM(AL32:AL39)=0,"",1/SUMIF(AL32:AL39,"&gt;0",$AU32:$AU39))</f>
        <v>1.3607584229181073</v>
      </c>
      <c r="AL32" s="39">
        <v>0.1</v>
      </c>
      <c r="AM32" s="141">
        <f t="shared" si="8"/>
        <v>0.008332207739582626</v>
      </c>
      <c r="AN32" s="240">
        <f>IF(AK32="","",SUM(AM32:AM39))</f>
        <v>0.9488488712875089</v>
      </c>
      <c r="AO32" s="41"/>
      <c r="AP32" s="260">
        <f>IF(SUM(AQ32:AQ39)=0,"",1/SUMIF(AQ32:AQ39,"&gt;0",$AU32:$AU39))</f>
        <v>1.3607584229181073</v>
      </c>
      <c r="AQ32" s="39">
        <v>0.75</v>
      </c>
      <c r="AR32" s="141">
        <f t="shared" si="9"/>
        <v>0.06249155804686969</v>
      </c>
      <c r="AS32" s="240">
        <f>IF(AP32="","",SUM(AR32:AR39))</f>
        <v>0.9577309071048811</v>
      </c>
      <c r="AU32" s="27">
        <f t="shared" si="10"/>
        <v>0.08332207739582626</v>
      </c>
      <c r="AV32" s="27">
        <f t="shared" si="11"/>
        <v>0.12157425195399879</v>
      </c>
      <c r="AW32" s="5"/>
      <c r="AX32" s="6"/>
      <c r="AY32" s="6"/>
      <c r="AZ32" s="6"/>
      <c r="BA32" s="6"/>
      <c r="BB32" s="7"/>
    </row>
    <row r="33" spans="2:54" ht="14.25" customHeight="1">
      <c r="B33" s="142">
        <v>7</v>
      </c>
      <c r="C33" s="143">
        <v>1</v>
      </c>
      <c r="D33" s="44">
        <f>1/HYPGEOMDIST(C33,B33,$AT$67,$AT$68)</f>
        <v>3.7719380518164725</v>
      </c>
      <c r="E33" s="45">
        <f>1/HYPGEOMDIST(C33,B33,$AT$67,$AT$69)</f>
        <v>3.1726642731902817</v>
      </c>
      <c r="G33" s="261"/>
      <c r="H33" s="46"/>
      <c r="I33" s="140">
        <f t="shared" si="2"/>
      </c>
      <c r="J33" s="241"/>
      <c r="K33" s="26"/>
      <c r="L33" s="261"/>
      <c r="M33" s="46"/>
      <c r="N33" s="140">
        <f t="shared" si="3"/>
      </c>
      <c r="O33" s="241"/>
      <c r="P33" s="26"/>
      <c r="Q33" s="261"/>
      <c r="R33" s="46"/>
      <c r="S33" s="140">
        <f t="shared" si="4"/>
      </c>
      <c r="T33" s="241"/>
      <c r="U33" s="41"/>
      <c r="V33" s="261"/>
      <c r="W33" s="46"/>
      <c r="X33" s="140">
        <f t="shared" si="5"/>
      </c>
      <c r="Y33" s="241"/>
      <c r="Z33" s="41"/>
      <c r="AA33" s="261"/>
      <c r="AB33" s="46"/>
      <c r="AC33" s="140">
        <f t="shared" si="6"/>
      </c>
      <c r="AD33" s="241"/>
      <c r="AE33" s="41"/>
      <c r="AF33" s="261"/>
      <c r="AG33" s="46"/>
      <c r="AH33" s="140">
        <f t="shared" si="7"/>
      </c>
      <c r="AI33" s="241"/>
      <c r="AJ33" s="41"/>
      <c r="AK33" s="261"/>
      <c r="AL33" s="46"/>
      <c r="AM33" s="140">
        <f t="shared" si="8"/>
      </c>
      <c r="AN33" s="241"/>
      <c r="AO33" s="41"/>
      <c r="AP33" s="261"/>
      <c r="AQ33" s="46"/>
      <c r="AR33" s="140">
        <f t="shared" si="9"/>
      </c>
      <c r="AS33" s="241"/>
      <c r="AU33" s="27">
        <f t="shared" si="10"/>
        <v>0.26511570080490177</v>
      </c>
      <c r="AV33" s="27">
        <f t="shared" si="11"/>
        <v>0.3151925050659228</v>
      </c>
      <c r="AW33" s="5"/>
      <c r="AX33" s="6"/>
      <c r="AY33" s="6"/>
      <c r="AZ33" s="6"/>
      <c r="BA33" s="6"/>
      <c r="BB33" s="7"/>
    </row>
    <row r="34" spans="2:54" ht="14.25" customHeight="1">
      <c r="B34" s="142">
        <v>7</v>
      </c>
      <c r="C34" s="143">
        <v>2</v>
      </c>
      <c r="D34" s="44">
        <f t="shared" si="0"/>
        <v>2.9778458303814253</v>
      </c>
      <c r="E34" s="45">
        <f t="shared" si="1"/>
        <v>3.061342719745008</v>
      </c>
      <c r="G34" s="261"/>
      <c r="H34" s="46"/>
      <c r="I34" s="140">
        <f t="shared" si="2"/>
      </c>
      <c r="J34" s="241"/>
      <c r="K34" s="26"/>
      <c r="L34" s="261"/>
      <c r="M34" s="46"/>
      <c r="N34" s="140">
        <f t="shared" si="3"/>
      </c>
      <c r="O34" s="241"/>
      <c r="P34" s="26"/>
      <c r="Q34" s="261"/>
      <c r="R34" s="46"/>
      <c r="S34" s="140">
        <f t="shared" si="4"/>
      </c>
      <c r="T34" s="241"/>
      <c r="U34" s="41"/>
      <c r="V34" s="261"/>
      <c r="W34" s="46"/>
      <c r="X34" s="140">
        <f t="shared" si="5"/>
      </c>
      <c r="Y34" s="241"/>
      <c r="Z34" s="41"/>
      <c r="AA34" s="261"/>
      <c r="AB34" s="46">
        <v>0.3</v>
      </c>
      <c r="AC34" s="140">
        <f t="shared" si="6"/>
        <v>0.0979962152114051</v>
      </c>
      <c r="AD34" s="241"/>
      <c r="AE34" s="41"/>
      <c r="AF34" s="261"/>
      <c r="AG34" s="46"/>
      <c r="AH34" s="140">
        <f t="shared" si="7"/>
      </c>
      <c r="AI34" s="241"/>
      <c r="AJ34" s="41"/>
      <c r="AK34" s="261"/>
      <c r="AL34" s="46">
        <v>0.25</v>
      </c>
      <c r="AM34" s="140">
        <f t="shared" si="8"/>
        <v>0.08395330525488558</v>
      </c>
      <c r="AN34" s="241"/>
      <c r="AO34" s="41"/>
      <c r="AP34" s="261"/>
      <c r="AQ34" s="46">
        <v>0.75</v>
      </c>
      <c r="AR34" s="140">
        <f t="shared" si="9"/>
        <v>0.2518599157646567</v>
      </c>
      <c r="AS34" s="241"/>
      <c r="AU34" s="27">
        <f t="shared" si="10"/>
        <v>0.3358132210195423</v>
      </c>
      <c r="AV34" s="27">
        <f t="shared" si="11"/>
        <v>0.3266540507046837</v>
      </c>
      <c r="AW34" s="5"/>
      <c r="AX34" s="6"/>
      <c r="AY34" s="6"/>
      <c r="AZ34" s="6"/>
      <c r="BA34" s="6"/>
      <c r="BB34" s="7"/>
    </row>
    <row r="35" spans="2:54" ht="14.25" customHeight="1" thickBot="1">
      <c r="B35" s="142">
        <v>7</v>
      </c>
      <c r="C35" s="143">
        <v>3</v>
      </c>
      <c r="D35" s="44">
        <f t="shared" si="0"/>
        <v>4.566030273251519</v>
      </c>
      <c r="E35" s="45">
        <f t="shared" si="1"/>
        <v>5.714506410190686</v>
      </c>
      <c r="G35" s="261"/>
      <c r="H35" s="46"/>
      <c r="I35" s="140">
        <f t="shared" si="2"/>
      </c>
      <c r="J35" s="241"/>
      <c r="K35" s="26"/>
      <c r="L35" s="261"/>
      <c r="M35" s="46"/>
      <c r="N35" s="140">
        <f t="shared" si="3"/>
      </c>
      <c r="O35" s="241"/>
      <c r="P35" s="26"/>
      <c r="Q35" s="261"/>
      <c r="R35" s="46"/>
      <c r="S35" s="140">
        <f t="shared" si="4"/>
      </c>
      <c r="T35" s="241"/>
      <c r="U35" s="41"/>
      <c r="V35" s="261"/>
      <c r="W35" s="46">
        <v>1</v>
      </c>
      <c r="X35" s="140">
        <f t="shared" si="5"/>
        <v>0.17499324144893755</v>
      </c>
      <c r="Y35" s="241"/>
      <c r="Z35" s="41"/>
      <c r="AA35" s="261"/>
      <c r="AB35" s="46">
        <v>2</v>
      </c>
      <c r="AC35" s="140">
        <f t="shared" si="6"/>
        <v>0.3499864828978751</v>
      </c>
      <c r="AD35" s="241"/>
      <c r="AE35" s="41"/>
      <c r="AF35" s="261"/>
      <c r="AG35" s="46">
        <v>2</v>
      </c>
      <c r="AH35" s="140">
        <f t="shared" si="7"/>
        <v>0.3499864828978751</v>
      </c>
      <c r="AI35" s="241"/>
      <c r="AJ35" s="41"/>
      <c r="AK35" s="261"/>
      <c r="AL35" s="46">
        <v>1.25</v>
      </c>
      <c r="AM35" s="140">
        <f t="shared" si="8"/>
        <v>0.27376077800506166</v>
      </c>
      <c r="AN35" s="241"/>
      <c r="AO35" s="41"/>
      <c r="AP35" s="261"/>
      <c r="AQ35" s="46">
        <v>1</v>
      </c>
      <c r="AR35" s="140">
        <f t="shared" si="9"/>
        <v>0.2190086224040493</v>
      </c>
      <c r="AS35" s="241"/>
      <c r="AU35" s="27">
        <f t="shared" si="10"/>
        <v>0.2190086224040493</v>
      </c>
      <c r="AV35" s="27">
        <f t="shared" si="11"/>
        <v>0.17499324144893755</v>
      </c>
      <c r="AW35" s="214"/>
      <c r="AX35" s="213"/>
      <c r="AY35" s="213"/>
      <c r="AZ35" s="213"/>
      <c r="BA35" s="213"/>
      <c r="BB35" s="215"/>
    </row>
    <row r="36" spans="2:54" ht="14.25" customHeight="1">
      <c r="B36" s="142">
        <v>7</v>
      </c>
      <c r="C36" s="143">
        <v>4</v>
      </c>
      <c r="D36" s="44">
        <f t="shared" si="0"/>
        <v>12.623730755460095</v>
      </c>
      <c r="E36" s="45">
        <f t="shared" si="1"/>
        <v>19.16040384593346</v>
      </c>
      <c r="G36" s="261"/>
      <c r="H36" s="46">
        <v>1</v>
      </c>
      <c r="I36" s="140">
        <f t="shared" si="2"/>
        <v>0.07921588469933691</v>
      </c>
      <c r="J36" s="241"/>
      <c r="K36" s="26"/>
      <c r="L36" s="261"/>
      <c r="M36" s="46"/>
      <c r="N36" s="140">
        <f t="shared" si="3"/>
      </c>
      <c r="O36" s="241"/>
      <c r="P36" s="26"/>
      <c r="Q36" s="261"/>
      <c r="R36" s="46">
        <v>2</v>
      </c>
      <c r="S36" s="140">
        <f t="shared" si="4"/>
        <v>0.15843176939867382</v>
      </c>
      <c r="T36" s="241"/>
      <c r="U36" s="41"/>
      <c r="V36" s="261"/>
      <c r="W36" s="46">
        <v>3</v>
      </c>
      <c r="X36" s="140">
        <f t="shared" si="5"/>
        <v>0.15657290024378637</v>
      </c>
      <c r="Y36" s="241"/>
      <c r="Z36" s="41"/>
      <c r="AA36" s="261"/>
      <c r="AB36" s="46">
        <v>5</v>
      </c>
      <c r="AC36" s="140">
        <f t="shared" si="6"/>
        <v>0.26095483373964395</v>
      </c>
      <c r="AD36" s="241"/>
      <c r="AE36" s="41"/>
      <c r="AF36" s="261"/>
      <c r="AG36" s="46">
        <v>4</v>
      </c>
      <c r="AH36" s="140">
        <f t="shared" si="7"/>
        <v>0.20876386699171515</v>
      </c>
      <c r="AI36" s="241"/>
      <c r="AJ36" s="41"/>
      <c r="AK36" s="261"/>
      <c r="AL36" s="46">
        <v>2.5</v>
      </c>
      <c r="AM36" s="140">
        <f t="shared" si="8"/>
        <v>0.19803971174834226</v>
      </c>
      <c r="AN36" s="241"/>
      <c r="AO36" s="41"/>
      <c r="AP36" s="261"/>
      <c r="AQ36" s="46">
        <v>1.5</v>
      </c>
      <c r="AR36" s="140">
        <f t="shared" si="9"/>
        <v>0.11882382704900536</v>
      </c>
      <c r="AS36" s="241"/>
      <c r="AU36" s="27">
        <f t="shared" si="10"/>
        <v>0.07921588469933691</v>
      </c>
      <c r="AV36" s="27">
        <f t="shared" si="11"/>
        <v>0.05219096674792879</v>
      </c>
      <c r="AW36" s="3"/>
      <c r="AX36" s="3"/>
      <c r="AY36" s="3"/>
      <c r="AZ36" s="3"/>
      <c r="BA36" s="3"/>
      <c r="BB36" s="3"/>
    </row>
    <row r="37" spans="2:54" ht="14.25" customHeight="1">
      <c r="B37" s="144">
        <v>7</v>
      </c>
      <c r="C37" s="145">
        <v>5</v>
      </c>
      <c r="D37" s="44">
        <f t="shared" si="0"/>
        <v>63.118653777300466</v>
      </c>
      <c r="E37" s="45">
        <f t="shared" si="1"/>
        <v>115.7607732358479</v>
      </c>
      <c r="G37" s="261"/>
      <c r="H37" s="146">
        <v>12</v>
      </c>
      <c r="I37" s="147">
        <f aca="true" t="shared" si="12" ref="I37:I68">IF(H37=0,"",H37/$D37)</f>
        <v>0.1901181232784086</v>
      </c>
      <c r="J37" s="241"/>
      <c r="K37" s="26"/>
      <c r="L37" s="261"/>
      <c r="M37" s="146">
        <v>3</v>
      </c>
      <c r="N37" s="147">
        <f aca="true" t="shared" si="13" ref="N37:N68">IF(M37=0,"",M37/$D37)</f>
        <v>0.04752953081960215</v>
      </c>
      <c r="O37" s="241"/>
      <c r="P37" s="26"/>
      <c r="Q37" s="261"/>
      <c r="R37" s="146">
        <v>5</v>
      </c>
      <c r="S37" s="147">
        <f aca="true" t="shared" si="14" ref="S37:S68">IF(R37=0,"",R37/$D37)</f>
        <v>0.07921588469933691</v>
      </c>
      <c r="T37" s="241"/>
      <c r="U37" s="41"/>
      <c r="V37" s="261"/>
      <c r="W37" s="146">
        <v>12</v>
      </c>
      <c r="X37" s="147">
        <f aca="true" t="shared" si="15" ref="X37:X68">IF(W37=0,"",W37/$E37)</f>
        <v>0.10366205809243793</v>
      </c>
      <c r="Y37" s="241"/>
      <c r="Z37" s="41"/>
      <c r="AA37" s="261"/>
      <c r="AB37" s="146">
        <v>10</v>
      </c>
      <c r="AC37" s="147">
        <f aca="true" t="shared" si="16" ref="AC37:AC68">IF(AB37=0,"",AB37/$E37)</f>
        <v>0.08638504841036494</v>
      </c>
      <c r="AD37" s="241"/>
      <c r="AE37" s="41"/>
      <c r="AF37" s="261"/>
      <c r="AG37" s="146">
        <v>20</v>
      </c>
      <c r="AH37" s="147">
        <f aca="true" t="shared" si="17" ref="AH37:AH68">IF(AG37=0,"",AG37/$E37)</f>
        <v>0.17277009682072988</v>
      </c>
      <c r="AI37" s="241"/>
      <c r="AJ37" s="41"/>
      <c r="AK37" s="261"/>
      <c r="AL37" s="146">
        <v>10</v>
      </c>
      <c r="AM37" s="147">
        <f aca="true" t="shared" si="18" ref="AM37:AM68">IF(AL37=0,"",AL37/$D37)</f>
        <v>0.15843176939867382</v>
      </c>
      <c r="AN37" s="241"/>
      <c r="AO37" s="41"/>
      <c r="AP37" s="261"/>
      <c r="AQ37" s="146">
        <v>5</v>
      </c>
      <c r="AR37" s="147">
        <f aca="true" t="shared" si="19" ref="AR37:AR68">IF(AQ37=0,"",AQ37/$D37)</f>
        <v>0.07921588469933691</v>
      </c>
      <c r="AS37" s="241"/>
      <c r="AU37" s="27">
        <f t="shared" si="10"/>
        <v>0.015843176939867382</v>
      </c>
      <c r="AV37" s="27">
        <f t="shared" si="11"/>
        <v>0.008638504841036494</v>
      </c>
      <c r="AW37" s="6"/>
      <c r="AX37" s="6"/>
      <c r="AY37" s="6"/>
      <c r="AZ37" s="6"/>
      <c r="BA37" s="6"/>
      <c r="BB37" s="6"/>
    </row>
    <row r="38" spans="2:54" ht="14.25" customHeight="1">
      <c r="B38" s="144">
        <v>7</v>
      </c>
      <c r="C38" s="145">
        <v>6</v>
      </c>
      <c r="D38" s="44">
        <f t="shared" si="0"/>
        <v>618.562807017543</v>
      </c>
      <c r="E38" s="45">
        <f t="shared" si="1"/>
        <v>1365.9771241830058</v>
      </c>
      <c r="G38" s="261"/>
      <c r="H38" s="146">
        <v>100</v>
      </c>
      <c r="I38" s="147">
        <f t="shared" si="12"/>
        <v>0.1616650708149737</v>
      </c>
      <c r="J38" s="241"/>
      <c r="K38" s="26"/>
      <c r="L38" s="261"/>
      <c r="M38" s="146">
        <v>30</v>
      </c>
      <c r="N38" s="147">
        <f t="shared" si="13"/>
        <v>0.048499521244492104</v>
      </c>
      <c r="O38" s="241"/>
      <c r="P38" s="26"/>
      <c r="Q38" s="261"/>
      <c r="R38" s="146">
        <v>70</v>
      </c>
      <c r="S38" s="147">
        <f t="shared" si="14"/>
        <v>0.11316554957048158</v>
      </c>
      <c r="T38" s="241"/>
      <c r="U38" s="41"/>
      <c r="V38" s="261"/>
      <c r="W38" s="146">
        <v>125</v>
      </c>
      <c r="X38" s="147">
        <f t="shared" si="15"/>
        <v>0.09150958518047131</v>
      </c>
      <c r="Y38" s="241"/>
      <c r="Z38" s="41"/>
      <c r="AA38" s="261"/>
      <c r="AB38" s="146">
        <v>100</v>
      </c>
      <c r="AC38" s="147">
        <f t="shared" si="16"/>
        <v>0.07320766814437704</v>
      </c>
      <c r="AD38" s="241"/>
      <c r="AE38" s="41"/>
      <c r="AF38" s="261"/>
      <c r="AG38" s="146">
        <v>80</v>
      </c>
      <c r="AH38" s="147">
        <f t="shared" si="17"/>
        <v>0.05856613451550163</v>
      </c>
      <c r="AI38" s="241"/>
      <c r="AJ38" s="41"/>
      <c r="AK38" s="261"/>
      <c r="AL38" s="146">
        <v>100</v>
      </c>
      <c r="AM38" s="147">
        <f t="shared" si="18"/>
        <v>0.1616650708149737</v>
      </c>
      <c r="AN38" s="241"/>
      <c r="AO38" s="41"/>
      <c r="AP38" s="261"/>
      <c r="AQ38" s="146">
        <v>100</v>
      </c>
      <c r="AR38" s="147">
        <f t="shared" si="19"/>
        <v>0.1616650708149737</v>
      </c>
      <c r="AS38" s="241"/>
      <c r="AU38" s="27">
        <f t="shared" si="10"/>
        <v>0.0016166507081497368</v>
      </c>
      <c r="AV38" s="27">
        <f t="shared" si="11"/>
        <v>0.0007320766814437705</v>
      </c>
      <c r="AW38" s="6"/>
      <c r="AX38" s="6"/>
      <c r="AY38" s="6"/>
      <c r="AZ38" s="6"/>
      <c r="BA38" s="6"/>
      <c r="BB38" s="6"/>
    </row>
    <row r="39" spans="2:54" ht="15" customHeight="1" thickBot="1">
      <c r="B39" s="148">
        <v>7</v>
      </c>
      <c r="C39" s="149">
        <v>7</v>
      </c>
      <c r="D39" s="50">
        <f t="shared" si="0"/>
        <v>15464.070175438606</v>
      </c>
      <c r="E39" s="51">
        <f t="shared" si="1"/>
        <v>40979.31372549014</v>
      </c>
      <c r="G39" s="262"/>
      <c r="H39" s="150">
        <v>1000</v>
      </c>
      <c r="I39" s="151">
        <f t="shared" si="12"/>
        <v>0.06466602832598935</v>
      </c>
      <c r="J39" s="242"/>
      <c r="K39" s="26"/>
      <c r="L39" s="262"/>
      <c r="M39" s="150">
        <v>3000</v>
      </c>
      <c r="N39" s="151">
        <f t="shared" si="13"/>
        <v>0.19399808497796805</v>
      </c>
      <c r="O39" s="242"/>
      <c r="P39" s="26"/>
      <c r="Q39" s="262"/>
      <c r="R39" s="150">
        <v>3000</v>
      </c>
      <c r="S39" s="151">
        <f t="shared" si="14"/>
        <v>0.19399808497796805</v>
      </c>
      <c r="T39" s="242"/>
      <c r="U39" s="41"/>
      <c r="V39" s="262"/>
      <c r="W39" s="150">
        <v>5000</v>
      </c>
      <c r="X39" s="151">
        <f t="shared" si="15"/>
        <v>0.12201278024062852</v>
      </c>
      <c r="Y39" s="242"/>
      <c r="Z39" s="41"/>
      <c r="AA39" s="262"/>
      <c r="AB39" s="150">
        <v>1500</v>
      </c>
      <c r="AC39" s="151">
        <f t="shared" si="16"/>
        <v>0.036603834072188556</v>
      </c>
      <c r="AD39" s="242"/>
      <c r="AE39" s="41"/>
      <c r="AF39" s="262"/>
      <c r="AG39" s="150">
        <v>1000</v>
      </c>
      <c r="AH39" s="151">
        <f t="shared" si="17"/>
        <v>0.024402556048125704</v>
      </c>
      <c r="AI39" s="242"/>
      <c r="AJ39" s="41"/>
      <c r="AK39" s="262"/>
      <c r="AL39" s="150">
        <v>1000</v>
      </c>
      <c r="AM39" s="151">
        <f t="shared" si="18"/>
        <v>0.06466602832598935</v>
      </c>
      <c r="AN39" s="242"/>
      <c r="AO39" s="41"/>
      <c r="AP39" s="262"/>
      <c r="AQ39" s="150">
        <v>1000</v>
      </c>
      <c r="AR39" s="151">
        <f t="shared" si="19"/>
        <v>0.06466602832598935</v>
      </c>
      <c r="AS39" s="242"/>
      <c r="AU39" s="27">
        <f t="shared" si="10"/>
        <v>6.466602832598935E-05</v>
      </c>
      <c r="AV39" s="27">
        <f t="shared" si="11"/>
        <v>2.4402556048125704E-05</v>
      </c>
      <c r="AW39" s="6"/>
      <c r="AX39" s="6"/>
      <c r="AY39" s="6"/>
      <c r="AZ39" s="6"/>
      <c r="BA39" s="6"/>
      <c r="BB39" s="6"/>
    </row>
    <row r="40" spans="2:54" ht="14.25" customHeight="1">
      <c r="B40" s="152">
        <v>8</v>
      </c>
      <c r="C40" s="153">
        <v>0</v>
      </c>
      <c r="D40" s="154">
        <f aca="true" t="shared" si="20" ref="D40:D69">1/HYPGEOMDIST(C40,B40,$AT$67,$AT$68)</f>
        <v>17.583770410687777</v>
      </c>
      <c r="E40" s="155">
        <f aca="true" t="shared" si="21" ref="E40:E69">1/HYPGEOMDIST(C40,B40,$AT$67,$AT$69)</f>
        <v>11.329360192873752</v>
      </c>
      <c r="G40" s="271">
        <f>IF(SUM(H40:H48)=0,"",1/SUMIF(H40:H48,"&gt;0",$AU40:$AU48))</f>
        <v>4.701268088054189</v>
      </c>
      <c r="H40" s="58">
        <v>1</v>
      </c>
      <c r="I40" s="156">
        <f t="shared" si="12"/>
        <v>0.05687062425429414</v>
      </c>
      <c r="J40" s="230">
        <f>IF(G40="","",SUM(I40:I48))</f>
        <v>0.4893837092657567</v>
      </c>
      <c r="K40" s="26"/>
      <c r="L40" s="271">
        <f>IF(SUM(M40:M48)=0,"",1/SUMIF(M40:M48,"&gt;0",$AU40:$AU48))</f>
        <v>10.58050603917094</v>
      </c>
      <c r="M40" s="58">
        <v>3</v>
      </c>
      <c r="N40" s="156">
        <f t="shared" si="13"/>
        <v>0.17061187276288245</v>
      </c>
      <c r="O40" s="230">
        <f>IF(L40="","",SUM(N40:N48))</f>
        <v>0.5241605520740535</v>
      </c>
      <c r="P40" s="26"/>
      <c r="Q40" s="271">
        <f>IF(SUM(R40:R48)=0,"",1/SUMIF(R40:R48,"&gt;0",$AU40:$AU48))</f>
        <v>10.58050603917094</v>
      </c>
      <c r="R40" s="58">
        <v>2</v>
      </c>
      <c r="S40" s="156">
        <f t="shared" si="14"/>
        <v>0.11374124850858829</v>
      </c>
      <c r="T40" s="230">
        <f>IF(Q40="","",SUM(S40:S48))</f>
        <v>0.5733832720701446</v>
      </c>
      <c r="U40" s="41"/>
      <c r="V40" s="271">
        <f>IF(SUM(W40:W48)=0,"",1/SUMIF(W40:W48,"&gt;0",$AV40:$AV48))</f>
        <v>9.771560309204972</v>
      </c>
      <c r="W40" s="58"/>
      <c r="X40" s="157">
        <f t="shared" si="15"/>
      </c>
      <c r="Y40" s="230">
        <f>IF(V40="","",SUM(X40:X48))</f>
        <v>0.6500770732086844</v>
      </c>
      <c r="Z40" s="41"/>
      <c r="AA40" s="271">
        <f>IF(SUM(AB40:AB48)=0,"",1/SUMIF(AB40:AB48,"&gt;0",$AV40:$AV48))</f>
        <v>1.3632598198818047</v>
      </c>
      <c r="AB40" s="58">
        <v>0.2</v>
      </c>
      <c r="AC40" s="156">
        <f t="shared" si="16"/>
        <v>0.017653247544005303</v>
      </c>
      <c r="AD40" s="230">
        <f>IF(AA40="","",SUM(AC40:AC48))</f>
        <v>0.9419309592501901</v>
      </c>
      <c r="AE40" s="41"/>
      <c r="AF40" s="271">
        <f>IF(SUM(AG40:AG48)=0,"",1/SUMIF(AG40:AG48,"&gt;0",$AV40:$AV48))</f>
        <v>5.246478530567706</v>
      </c>
      <c r="AG40" s="58">
        <v>1</v>
      </c>
      <c r="AH40" s="156">
        <f t="shared" si="17"/>
        <v>0.08826623772002651</v>
      </c>
      <c r="AI40" s="230">
        <f>IF(AF40="","",SUM(AH40:AH48))</f>
        <v>0.9294415658903264</v>
      </c>
      <c r="AJ40" s="41"/>
      <c r="AK40" s="271">
        <f>IF(SUM(AL40:AL48)=0,"",1/SUMIF(AL40:AL48,"&gt;0",$AU40:$AU48))</f>
        <v>1.2684103823420234</v>
      </c>
      <c r="AL40" s="58">
        <v>0.1</v>
      </c>
      <c r="AM40" s="156">
        <f t="shared" si="18"/>
        <v>0.005687062425429415</v>
      </c>
      <c r="AN40" s="230">
        <f>IF(AK40="","",SUM(AM40:AM48))</f>
        <v>0.9459905877100596</v>
      </c>
      <c r="AO40" s="41"/>
      <c r="AP40" s="271">
        <f>IF(SUM(AQ40:AQ48)=0,"",1/SUMIF(AQ40:AQ48,"&gt;0",$AU40:$AU48))</f>
        <v>1.2684103823420234</v>
      </c>
      <c r="AQ40" s="58">
        <v>0.75</v>
      </c>
      <c r="AR40" s="156">
        <f t="shared" si="19"/>
        <v>0.04265296819072061</v>
      </c>
      <c r="AS40" s="230">
        <f>IF(AP40="","",SUM(AR40:AR48))</f>
        <v>0.95696660686211</v>
      </c>
      <c r="AU40" s="27">
        <f t="shared" si="10"/>
        <v>0.05687062425429414</v>
      </c>
      <c r="AV40" s="27">
        <f t="shared" si="11"/>
        <v>0.08826623772002651</v>
      </c>
      <c r="AW40" s="6"/>
      <c r="AX40" s="6"/>
      <c r="AY40" s="6"/>
      <c r="AZ40" s="6"/>
      <c r="BA40" s="6"/>
      <c r="BB40" s="6"/>
    </row>
    <row r="41" spans="2:54" ht="14.25" customHeight="1">
      <c r="B41" s="158">
        <v>8</v>
      </c>
      <c r="C41" s="159">
        <v>1</v>
      </c>
      <c r="D41" s="63">
        <f>1/HYPGEOMDIST(C41,B41,$AT$67,$AT$68)</f>
        <v>4.725638297872339</v>
      </c>
      <c r="E41" s="64">
        <f>1/HYPGEOMDIST(C41,B41,$AT$67,$AT$69)</f>
        <v>3.7528505638894303</v>
      </c>
      <c r="G41" s="272"/>
      <c r="H41" s="58"/>
      <c r="I41" s="157">
        <f t="shared" si="12"/>
      </c>
      <c r="J41" s="231"/>
      <c r="K41" s="26"/>
      <c r="L41" s="272"/>
      <c r="M41" s="58"/>
      <c r="N41" s="157">
        <f t="shared" si="13"/>
      </c>
      <c r="O41" s="231"/>
      <c r="P41" s="26"/>
      <c r="Q41" s="272"/>
      <c r="R41" s="58"/>
      <c r="S41" s="157">
        <f t="shared" si="14"/>
      </c>
      <c r="T41" s="231"/>
      <c r="U41" s="41"/>
      <c r="V41" s="272"/>
      <c r="W41" s="58"/>
      <c r="X41" s="157">
        <f t="shared" si="15"/>
      </c>
      <c r="Y41" s="231"/>
      <c r="Z41" s="41"/>
      <c r="AA41" s="272"/>
      <c r="AB41" s="58"/>
      <c r="AC41" s="157">
        <f t="shared" si="16"/>
      </c>
      <c r="AD41" s="231"/>
      <c r="AE41" s="41"/>
      <c r="AF41" s="272"/>
      <c r="AG41" s="58"/>
      <c r="AH41" s="157">
        <f t="shared" si="17"/>
      </c>
      <c r="AI41" s="231"/>
      <c r="AJ41" s="41"/>
      <c r="AK41" s="272"/>
      <c r="AL41" s="58"/>
      <c r="AM41" s="157">
        <f t="shared" si="18"/>
      </c>
      <c r="AN41" s="231"/>
      <c r="AO41" s="41"/>
      <c r="AP41" s="272"/>
      <c r="AQ41" s="58"/>
      <c r="AR41" s="157">
        <f t="shared" si="19"/>
      </c>
      <c r="AS41" s="231"/>
      <c r="AU41" s="27">
        <f t="shared" si="10"/>
        <v>0.2116116251322573</v>
      </c>
      <c r="AV41" s="27">
        <f t="shared" si="11"/>
        <v>0.26646411387177815</v>
      </c>
      <c r="AW41" s="6"/>
      <c r="AX41" s="6"/>
      <c r="AY41" s="6"/>
      <c r="AZ41" s="6"/>
      <c r="BA41" s="6"/>
      <c r="BB41" s="6"/>
    </row>
    <row r="42" spans="2:54" ht="14.25" customHeight="1">
      <c r="B42" s="158">
        <v>8</v>
      </c>
      <c r="C42" s="159">
        <v>2</v>
      </c>
      <c r="D42" s="63">
        <f t="shared" si="20"/>
        <v>3.1267381219004977</v>
      </c>
      <c r="E42" s="64">
        <f t="shared" si="21"/>
        <v>3.047427525564349</v>
      </c>
      <c r="G42" s="272"/>
      <c r="H42" s="58"/>
      <c r="I42" s="157">
        <f t="shared" si="12"/>
      </c>
      <c r="J42" s="231"/>
      <c r="K42" s="26"/>
      <c r="L42" s="272"/>
      <c r="M42" s="58"/>
      <c r="N42" s="157">
        <f t="shared" si="13"/>
      </c>
      <c r="O42" s="231"/>
      <c r="P42" s="26"/>
      <c r="Q42" s="272"/>
      <c r="R42" s="58"/>
      <c r="S42" s="157">
        <f t="shared" si="14"/>
      </c>
      <c r="T42" s="231"/>
      <c r="U42" s="41"/>
      <c r="V42" s="272"/>
      <c r="W42" s="58"/>
      <c r="X42" s="157">
        <f t="shared" si="15"/>
      </c>
      <c r="Y42" s="231"/>
      <c r="Z42" s="41"/>
      <c r="AA42" s="272"/>
      <c r="AB42" s="58">
        <v>0.3</v>
      </c>
      <c r="AC42" s="157">
        <f t="shared" si="16"/>
        <v>0.09844368651374028</v>
      </c>
      <c r="AD42" s="231"/>
      <c r="AE42" s="41"/>
      <c r="AF42" s="272"/>
      <c r="AG42" s="58"/>
      <c r="AH42" s="157">
        <f t="shared" si="17"/>
      </c>
      <c r="AI42" s="231"/>
      <c r="AJ42" s="41"/>
      <c r="AK42" s="272"/>
      <c r="AL42" s="58">
        <v>0.25</v>
      </c>
      <c r="AM42" s="157">
        <f t="shared" si="18"/>
        <v>0.07995552881417671</v>
      </c>
      <c r="AN42" s="231"/>
      <c r="AO42" s="41"/>
      <c r="AP42" s="272"/>
      <c r="AQ42" s="58">
        <v>0.75</v>
      </c>
      <c r="AR42" s="157">
        <f t="shared" si="19"/>
        <v>0.23986658644253012</v>
      </c>
      <c r="AS42" s="231"/>
      <c r="AU42" s="27">
        <f t="shared" si="10"/>
        <v>0.31982211525670684</v>
      </c>
      <c r="AV42" s="27">
        <f t="shared" si="11"/>
        <v>0.3281456217124676</v>
      </c>
      <c r="AW42" s="6"/>
      <c r="AX42" s="6"/>
      <c r="AY42" s="6"/>
      <c r="AZ42" s="6"/>
      <c r="BA42" s="6"/>
      <c r="BB42" s="6"/>
    </row>
    <row r="43" spans="2:54" ht="14.25" customHeight="1">
      <c r="B43" s="158">
        <v>8</v>
      </c>
      <c r="C43" s="159">
        <v>3</v>
      </c>
      <c r="D43" s="63">
        <f t="shared" si="20"/>
        <v>3.908422652375616</v>
      </c>
      <c r="E43" s="64">
        <f t="shared" si="21"/>
        <v>4.655792052945528</v>
      </c>
      <c r="G43" s="272"/>
      <c r="H43" s="160"/>
      <c r="I43" s="157">
        <f t="shared" si="12"/>
      </c>
      <c r="J43" s="231"/>
      <c r="K43" s="26"/>
      <c r="L43" s="272"/>
      <c r="M43" s="160"/>
      <c r="N43" s="157">
        <f t="shared" si="13"/>
      </c>
      <c r="O43" s="231"/>
      <c r="P43" s="26"/>
      <c r="Q43" s="272"/>
      <c r="R43" s="160"/>
      <c r="S43" s="157">
        <f t="shared" si="14"/>
      </c>
      <c r="T43" s="231"/>
      <c r="U43" s="41"/>
      <c r="V43" s="272"/>
      <c r="W43" s="160"/>
      <c r="X43" s="157">
        <f t="shared" si="15"/>
      </c>
      <c r="Y43" s="231"/>
      <c r="Z43" s="41"/>
      <c r="AA43" s="272"/>
      <c r="AB43" s="160">
        <v>2</v>
      </c>
      <c r="AC43" s="157">
        <f t="shared" si="16"/>
        <v>0.42957245024177626</v>
      </c>
      <c r="AD43" s="231"/>
      <c r="AE43" s="41"/>
      <c r="AF43" s="272"/>
      <c r="AG43" s="160"/>
      <c r="AH43" s="157">
        <f t="shared" si="17"/>
      </c>
      <c r="AI43" s="231"/>
      <c r="AJ43" s="41"/>
      <c r="AK43" s="272"/>
      <c r="AL43" s="160">
        <v>1.25</v>
      </c>
      <c r="AM43" s="157">
        <f t="shared" si="18"/>
        <v>0.31982211525670734</v>
      </c>
      <c r="AN43" s="231"/>
      <c r="AO43" s="41"/>
      <c r="AP43" s="272"/>
      <c r="AQ43" s="160">
        <v>1</v>
      </c>
      <c r="AR43" s="157">
        <f t="shared" si="19"/>
        <v>0.25585769220536586</v>
      </c>
      <c r="AS43" s="231"/>
      <c r="AU43" s="27">
        <f t="shared" si="10"/>
        <v>0.25585769220536586</v>
      </c>
      <c r="AV43" s="27">
        <f t="shared" si="11"/>
        <v>0.21478622512088813</v>
      </c>
      <c r="AW43" s="6"/>
      <c r="AX43" s="6"/>
      <c r="AY43" s="6"/>
      <c r="AZ43" s="6"/>
      <c r="BA43" s="6"/>
      <c r="BB43" s="6"/>
    </row>
    <row r="44" spans="2:54" ht="14.25" customHeight="1">
      <c r="B44" s="158">
        <v>8</v>
      </c>
      <c r="C44" s="159">
        <v>4</v>
      </c>
      <c r="D44" s="63">
        <f t="shared" si="20"/>
        <v>8.460585506318996</v>
      </c>
      <c r="E44" s="64">
        <f t="shared" si="21"/>
        <v>12.269381410115285</v>
      </c>
      <c r="G44" s="272"/>
      <c r="H44" s="160">
        <v>1</v>
      </c>
      <c r="I44" s="157">
        <f t="shared" si="12"/>
        <v>0.11819512955139162</v>
      </c>
      <c r="J44" s="231"/>
      <c r="K44" s="26"/>
      <c r="L44" s="272"/>
      <c r="M44" s="160"/>
      <c r="N44" s="157">
        <f t="shared" si="13"/>
      </c>
      <c r="O44" s="231"/>
      <c r="P44" s="26"/>
      <c r="Q44" s="272"/>
      <c r="R44" s="160"/>
      <c r="S44" s="157">
        <f t="shared" si="14"/>
      </c>
      <c r="T44" s="231"/>
      <c r="U44" s="41"/>
      <c r="V44" s="272"/>
      <c r="W44" s="160">
        <v>2</v>
      </c>
      <c r="X44" s="157">
        <f t="shared" si="15"/>
        <v>0.163007402993531</v>
      </c>
      <c r="Y44" s="231"/>
      <c r="Z44" s="41"/>
      <c r="AA44" s="272"/>
      <c r="AB44" s="160">
        <v>3</v>
      </c>
      <c r="AC44" s="157">
        <f t="shared" si="16"/>
        <v>0.2445111044902965</v>
      </c>
      <c r="AD44" s="231"/>
      <c r="AE44" s="41"/>
      <c r="AF44" s="272"/>
      <c r="AG44" s="160">
        <v>5</v>
      </c>
      <c r="AH44" s="157">
        <f t="shared" si="17"/>
        <v>0.4075185074838275</v>
      </c>
      <c r="AI44" s="231"/>
      <c r="AJ44" s="41"/>
      <c r="AK44" s="272"/>
      <c r="AL44" s="160">
        <v>2</v>
      </c>
      <c r="AM44" s="157">
        <f t="shared" si="18"/>
        <v>0.23639025910278325</v>
      </c>
      <c r="AN44" s="231"/>
      <c r="AO44" s="41"/>
      <c r="AP44" s="272"/>
      <c r="AQ44" s="160">
        <v>1.5</v>
      </c>
      <c r="AR44" s="157">
        <f t="shared" si="19"/>
        <v>0.17729269432708744</v>
      </c>
      <c r="AS44" s="231"/>
      <c r="AU44" s="27">
        <f t="shared" si="10"/>
        <v>0.11819512955139162</v>
      </c>
      <c r="AV44" s="27">
        <f t="shared" si="11"/>
        <v>0.0815037014967655</v>
      </c>
      <c r="AW44" s="6"/>
      <c r="AX44" s="6"/>
      <c r="AY44" s="6"/>
      <c r="AZ44" s="6"/>
      <c r="BA44" s="6"/>
      <c r="BB44" s="6"/>
    </row>
    <row r="45" spans="2:54" ht="14.25" customHeight="1">
      <c r="B45" s="161">
        <v>8</v>
      </c>
      <c r="C45" s="162">
        <v>5</v>
      </c>
      <c r="D45" s="63">
        <f t="shared" si="20"/>
        <v>31.066212406015044</v>
      </c>
      <c r="E45" s="64">
        <f t="shared" si="21"/>
        <v>54.63708909191961</v>
      </c>
      <c r="G45" s="272"/>
      <c r="H45" s="58">
        <v>2</v>
      </c>
      <c r="I45" s="163">
        <f t="shared" si="12"/>
        <v>0.06437862375565165</v>
      </c>
      <c r="J45" s="231"/>
      <c r="K45" s="26"/>
      <c r="L45" s="272"/>
      <c r="M45" s="58">
        <v>4</v>
      </c>
      <c r="N45" s="163">
        <f t="shared" si="13"/>
        <v>0.1287572475113033</v>
      </c>
      <c r="O45" s="231"/>
      <c r="P45" s="26"/>
      <c r="Q45" s="272"/>
      <c r="R45" s="58">
        <v>5</v>
      </c>
      <c r="S45" s="163">
        <f t="shared" si="14"/>
        <v>0.1609465593891291</v>
      </c>
      <c r="T45" s="231"/>
      <c r="U45" s="41"/>
      <c r="V45" s="272"/>
      <c r="W45" s="58">
        <v>7</v>
      </c>
      <c r="X45" s="163">
        <f t="shared" si="15"/>
        <v>0.12811809919491562</v>
      </c>
      <c r="Y45" s="231"/>
      <c r="Z45" s="41"/>
      <c r="AA45" s="272"/>
      <c r="AB45" s="58">
        <v>5</v>
      </c>
      <c r="AC45" s="163">
        <f t="shared" si="16"/>
        <v>0.09151292799636832</v>
      </c>
      <c r="AD45" s="231"/>
      <c r="AE45" s="41"/>
      <c r="AF45" s="272"/>
      <c r="AG45" s="58">
        <v>15</v>
      </c>
      <c r="AH45" s="163">
        <f t="shared" si="17"/>
        <v>0.2745387839891049</v>
      </c>
      <c r="AI45" s="231"/>
      <c r="AJ45" s="41"/>
      <c r="AK45" s="272"/>
      <c r="AL45" s="58">
        <v>5</v>
      </c>
      <c r="AM45" s="163">
        <f t="shared" si="18"/>
        <v>0.1609465593891291</v>
      </c>
      <c r="AN45" s="231"/>
      <c r="AO45" s="41"/>
      <c r="AP45" s="272"/>
      <c r="AQ45" s="58">
        <v>3</v>
      </c>
      <c r="AR45" s="163">
        <f t="shared" si="19"/>
        <v>0.09656793563347747</v>
      </c>
      <c r="AS45" s="231"/>
      <c r="AU45" s="27">
        <f t="shared" si="10"/>
        <v>0.032189311877825824</v>
      </c>
      <c r="AV45" s="27">
        <f t="shared" si="11"/>
        <v>0.01830258559927366</v>
      </c>
      <c r="AW45" s="6"/>
      <c r="AX45" s="6"/>
      <c r="AY45" s="6"/>
      <c r="AZ45" s="6"/>
      <c r="BA45" s="6"/>
      <c r="BB45" s="6"/>
    </row>
    <row r="46" spans="2:54" ht="14.25" customHeight="1">
      <c r="B46" s="161">
        <v>8</v>
      </c>
      <c r="C46" s="162">
        <v>6</v>
      </c>
      <c r="D46" s="63">
        <f t="shared" si="20"/>
        <v>198.82375939849607</v>
      </c>
      <c r="E46" s="64">
        <f t="shared" si="21"/>
        <v>422.5268223108449</v>
      </c>
      <c r="G46" s="272"/>
      <c r="H46" s="58">
        <v>15</v>
      </c>
      <c r="I46" s="163">
        <f t="shared" si="12"/>
        <v>0.07544369971365436</v>
      </c>
      <c r="J46" s="231"/>
      <c r="K46" s="26"/>
      <c r="L46" s="272"/>
      <c r="M46" s="58">
        <v>10</v>
      </c>
      <c r="N46" s="163">
        <f t="shared" si="13"/>
        <v>0.050295799809102905</v>
      </c>
      <c r="O46" s="231"/>
      <c r="P46" s="26"/>
      <c r="Q46" s="272"/>
      <c r="R46" s="58">
        <v>30</v>
      </c>
      <c r="S46" s="163">
        <f t="shared" si="14"/>
        <v>0.15088739942730872</v>
      </c>
      <c r="T46" s="231"/>
      <c r="U46" s="41"/>
      <c r="V46" s="272"/>
      <c r="W46" s="58">
        <v>60</v>
      </c>
      <c r="X46" s="163">
        <f t="shared" si="15"/>
        <v>0.14200281930470948</v>
      </c>
      <c r="Y46" s="231"/>
      <c r="Z46" s="41"/>
      <c r="AA46" s="272"/>
      <c r="AB46" s="58">
        <v>15</v>
      </c>
      <c r="AC46" s="163">
        <f t="shared" si="16"/>
        <v>0.03550070482617737</v>
      </c>
      <c r="AD46" s="231"/>
      <c r="AE46" s="41"/>
      <c r="AF46" s="272"/>
      <c r="AG46" s="58">
        <v>50</v>
      </c>
      <c r="AH46" s="163">
        <f t="shared" si="17"/>
        <v>0.11833568275392456</v>
      </c>
      <c r="AI46" s="231"/>
      <c r="AJ46" s="41"/>
      <c r="AK46" s="272"/>
      <c r="AL46" s="58">
        <v>15</v>
      </c>
      <c r="AM46" s="163">
        <f t="shared" si="18"/>
        <v>0.07544369971365436</v>
      </c>
      <c r="AN46" s="231"/>
      <c r="AO46" s="41"/>
      <c r="AP46" s="272"/>
      <c r="AQ46" s="58">
        <v>10</v>
      </c>
      <c r="AR46" s="163">
        <f t="shared" si="19"/>
        <v>0.050295799809102905</v>
      </c>
      <c r="AS46" s="231"/>
      <c r="AU46" s="27">
        <f t="shared" si="10"/>
        <v>0.005029579980910291</v>
      </c>
      <c r="AV46" s="27">
        <f t="shared" si="11"/>
        <v>0.0023667136550784913</v>
      </c>
      <c r="AW46" s="6"/>
      <c r="AX46" s="6"/>
      <c r="AY46" s="6"/>
      <c r="AZ46" s="6"/>
      <c r="BA46" s="6"/>
      <c r="BB46" s="6"/>
    </row>
    <row r="47" spans="2:54" ht="14.25" customHeight="1">
      <c r="B47" s="161">
        <v>8</v>
      </c>
      <c r="C47" s="162">
        <v>7</v>
      </c>
      <c r="D47" s="63">
        <f t="shared" si="20"/>
        <v>2435.5910526315774</v>
      </c>
      <c r="E47" s="64">
        <f t="shared" si="21"/>
        <v>6232.270629084961</v>
      </c>
      <c r="G47" s="272"/>
      <c r="H47" s="58">
        <v>100</v>
      </c>
      <c r="I47" s="163">
        <f t="shared" si="12"/>
        <v>0.04105779576253297</v>
      </c>
      <c r="J47" s="231"/>
      <c r="K47" s="26"/>
      <c r="L47" s="272"/>
      <c r="M47" s="58">
        <v>100</v>
      </c>
      <c r="N47" s="163">
        <f t="shared" si="13"/>
        <v>0.04105779576253297</v>
      </c>
      <c r="O47" s="231"/>
      <c r="P47" s="26"/>
      <c r="Q47" s="272"/>
      <c r="R47" s="58">
        <v>100</v>
      </c>
      <c r="S47" s="163">
        <f t="shared" si="14"/>
        <v>0.04105779576253297</v>
      </c>
      <c r="T47" s="231"/>
      <c r="U47" s="41"/>
      <c r="V47" s="272"/>
      <c r="W47" s="58">
        <v>675</v>
      </c>
      <c r="X47" s="163">
        <f t="shared" si="15"/>
        <v>0.10830723506291404</v>
      </c>
      <c r="Y47" s="231"/>
      <c r="Z47" s="41"/>
      <c r="AA47" s="272"/>
      <c r="AB47" s="58">
        <v>100</v>
      </c>
      <c r="AC47" s="163">
        <f t="shared" si="16"/>
        <v>0.016045516305616896</v>
      </c>
      <c r="AD47" s="231"/>
      <c r="AE47" s="41"/>
      <c r="AF47" s="272"/>
      <c r="AG47" s="58">
        <v>200</v>
      </c>
      <c r="AH47" s="163">
        <f t="shared" si="17"/>
        <v>0.03209103261123379</v>
      </c>
      <c r="AI47" s="231"/>
      <c r="AJ47" s="41"/>
      <c r="AK47" s="272"/>
      <c r="AL47" s="58">
        <v>100</v>
      </c>
      <c r="AM47" s="163">
        <f t="shared" si="18"/>
        <v>0.04105779576253297</v>
      </c>
      <c r="AN47" s="231"/>
      <c r="AO47" s="41"/>
      <c r="AP47" s="272"/>
      <c r="AQ47" s="58">
        <v>100</v>
      </c>
      <c r="AR47" s="163">
        <f t="shared" si="19"/>
        <v>0.04105779576253297</v>
      </c>
      <c r="AS47" s="231"/>
      <c r="AU47" s="27">
        <f t="shared" si="10"/>
        <v>0.0004105779576253297</v>
      </c>
      <c r="AV47" s="27">
        <f t="shared" si="11"/>
        <v>0.00016045516305616893</v>
      </c>
      <c r="AW47" s="6"/>
      <c r="AX47" s="6"/>
      <c r="AY47" s="6"/>
      <c r="AZ47" s="6"/>
      <c r="BA47" s="6"/>
      <c r="BB47" s="6"/>
    </row>
    <row r="48" spans="2:54" ht="15" customHeight="1" thickBot="1">
      <c r="B48" s="164">
        <v>8</v>
      </c>
      <c r="C48" s="165">
        <v>8</v>
      </c>
      <c r="D48" s="166">
        <f t="shared" si="20"/>
        <v>74941.26315789482</v>
      </c>
      <c r="E48" s="167">
        <f t="shared" si="21"/>
        <v>230114.60784313735</v>
      </c>
      <c r="G48" s="273"/>
      <c r="H48" s="168">
        <v>10000</v>
      </c>
      <c r="I48" s="169">
        <f t="shared" si="12"/>
        <v>0.13343783622823194</v>
      </c>
      <c r="J48" s="232"/>
      <c r="K48" s="26"/>
      <c r="L48" s="273"/>
      <c r="M48" s="168">
        <v>10000</v>
      </c>
      <c r="N48" s="169">
        <f t="shared" si="13"/>
        <v>0.13343783622823194</v>
      </c>
      <c r="O48" s="232"/>
      <c r="P48" s="26"/>
      <c r="Q48" s="273"/>
      <c r="R48" s="168">
        <v>8000</v>
      </c>
      <c r="S48" s="169">
        <f t="shared" si="14"/>
        <v>0.10675026898258554</v>
      </c>
      <c r="T48" s="232"/>
      <c r="U48" s="41"/>
      <c r="V48" s="273"/>
      <c r="W48" s="168">
        <v>25000</v>
      </c>
      <c r="X48" s="169">
        <f t="shared" si="15"/>
        <v>0.10864151665261423</v>
      </c>
      <c r="Y48" s="232"/>
      <c r="Z48" s="41"/>
      <c r="AA48" s="273"/>
      <c r="AB48" s="168">
        <v>2000</v>
      </c>
      <c r="AC48" s="169">
        <f t="shared" si="16"/>
        <v>0.008691321332209139</v>
      </c>
      <c r="AD48" s="232"/>
      <c r="AE48" s="41"/>
      <c r="AF48" s="273"/>
      <c r="AG48" s="168">
        <v>2000</v>
      </c>
      <c r="AH48" s="169">
        <f t="shared" si="17"/>
        <v>0.008691321332209139</v>
      </c>
      <c r="AI48" s="232"/>
      <c r="AJ48" s="41"/>
      <c r="AK48" s="273"/>
      <c r="AL48" s="168">
        <v>2000</v>
      </c>
      <c r="AM48" s="169">
        <f t="shared" si="18"/>
        <v>0.026687567245646384</v>
      </c>
      <c r="AN48" s="232"/>
      <c r="AO48" s="41"/>
      <c r="AP48" s="273"/>
      <c r="AQ48" s="168">
        <v>4000</v>
      </c>
      <c r="AR48" s="169">
        <f t="shared" si="19"/>
        <v>0.05337513449129277</v>
      </c>
      <c r="AS48" s="232"/>
      <c r="AU48" s="27">
        <f t="shared" si="10"/>
        <v>1.3343783622823193E-05</v>
      </c>
      <c r="AV48" s="27">
        <f t="shared" si="11"/>
        <v>4.34566066610457E-06</v>
      </c>
      <c r="AW48" s="6"/>
      <c r="AX48" s="6"/>
      <c r="AY48" s="6"/>
      <c r="AZ48" s="6"/>
      <c r="BA48" s="6"/>
      <c r="BB48" s="6"/>
    </row>
    <row r="49" spans="2:54" ht="14.25" customHeight="1">
      <c r="B49" s="170">
        <v>9</v>
      </c>
      <c r="C49" s="171">
        <v>0</v>
      </c>
      <c r="D49" s="172">
        <f t="shared" si="20"/>
        <v>25.9569944157772</v>
      </c>
      <c r="E49" s="173">
        <f t="shared" si="21"/>
        <v>15.686806420902116</v>
      </c>
      <c r="G49" s="249">
        <f>IF(SUM(H49:H58)=0,"",1/SUMIF(H48:H58,"&gt;0",$AU48:$AU58))</f>
        <v>9.373530591426505</v>
      </c>
      <c r="H49" s="174">
        <v>2</v>
      </c>
      <c r="I49" s="175">
        <f t="shared" si="12"/>
        <v>0.07705052318323721</v>
      </c>
      <c r="J49" s="234">
        <f>IF(G49="","",SUM(I49:I58))</f>
        <v>0.5004530819817475</v>
      </c>
      <c r="K49" s="26"/>
      <c r="L49" s="249">
        <f>IF(SUM(M49:M58)=0,"",1/SUMIF(M48:M58,"&gt;0",$AU48:$AU58))</f>
        <v>9.373530591426505</v>
      </c>
      <c r="M49" s="174">
        <v>3</v>
      </c>
      <c r="N49" s="175">
        <f t="shared" si="13"/>
        <v>0.11557578477485582</v>
      </c>
      <c r="O49" s="234">
        <f>IF(L49="","",SUM(N49:N58))</f>
        <v>0.5343593415500812</v>
      </c>
      <c r="P49" s="26"/>
      <c r="Q49" s="249">
        <f>IF(SUM(R49:R58)=0,"",1/SUMIF(R48:R58,"&gt;0",$AU48:$AU58))</f>
        <v>3.7802741787855383</v>
      </c>
      <c r="R49" s="174">
        <v>1</v>
      </c>
      <c r="S49" s="175">
        <f t="shared" si="14"/>
        <v>0.038525261591618606</v>
      </c>
      <c r="T49" s="234">
        <f>IF(Q49="","",SUM(S49:S58))</f>
        <v>0.5418286087228112</v>
      </c>
      <c r="U49" s="41"/>
      <c r="V49" s="249">
        <f>IF(SUM(W49:W58)=0,"",1/SUMIF(W48:W58,"&gt;0",$AV48:$AV58))</f>
        <v>6.533575063843422</v>
      </c>
      <c r="W49" s="174"/>
      <c r="X49" s="176">
        <f t="shared" si="15"/>
      </c>
      <c r="Y49" s="234">
        <f>IF(V49="","",SUM(X49:X58))</f>
        <v>0.6696650272339543</v>
      </c>
      <c r="Z49" s="41"/>
      <c r="AA49" s="249">
        <f>IF(SUM(AB49:AB58)=0,"",1/SUMIF(AB48:AB58,"&gt;0",$AV48:$AV58))</f>
        <v>2.1602349236949347</v>
      </c>
      <c r="AB49" s="174">
        <v>0.5</v>
      </c>
      <c r="AC49" s="175">
        <f t="shared" si="16"/>
        <v>0.031873919176676244</v>
      </c>
      <c r="AD49" s="234">
        <f>IF(AA49="","",SUM(AC49:AC58))</f>
        <v>0.9453880848670174</v>
      </c>
      <c r="AE49" s="41"/>
      <c r="AF49" s="249">
        <f>IF(SUM(AG49:AG58)=0,"",1/SUMIF(AG48:AG58,"&gt;0",$AV48:$AV58))</f>
        <v>4.612473792734196</v>
      </c>
      <c r="AG49" s="174">
        <v>2</v>
      </c>
      <c r="AH49" s="175">
        <f t="shared" si="17"/>
        <v>0.12749567670670497</v>
      </c>
      <c r="AI49" s="234">
        <f>IF(AF49="","",SUM(AH49:AH58))</f>
        <v>0.9348834374844437</v>
      </c>
      <c r="AJ49" s="41"/>
      <c r="AK49" s="249">
        <f>IF(SUM(AL49:AL58)=0,"",1/SUMIF(AL48:AL58,"&gt;0",$AU48:$AU58))</f>
        <v>1.841329599156304</v>
      </c>
      <c r="AL49" s="174">
        <v>0.1</v>
      </c>
      <c r="AM49" s="175">
        <f t="shared" si="18"/>
        <v>0.003852526159161861</v>
      </c>
      <c r="AN49" s="234">
        <f>IF(AK49="","",SUM(AM49:AM58))</f>
        <v>0.9457674238489757</v>
      </c>
      <c r="AO49" s="41"/>
      <c r="AP49" s="249">
        <f>IF(SUM(AQ49:AQ58)=0,"",1/SUMIF(AQ48:AQ58,"&gt;0",$AU48:$AU58))</f>
        <v>1.841329599156304</v>
      </c>
      <c r="AQ49" s="174">
        <v>0.75</v>
      </c>
      <c r="AR49" s="175">
        <f t="shared" si="19"/>
        <v>0.028893946193713955</v>
      </c>
      <c r="AS49" s="234">
        <f>IF(AP49="","",SUM(AR49:AR58))</f>
        <v>0.9510420569896875</v>
      </c>
      <c r="AU49" s="27">
        <f t="shared" si="10"/>
        <v>0.038525261591618606</v>
      </c>
      <c r="AV49" s="27">
        <f t="shared" si="11"/>
        <v>0.06374783835335249</v>
      </c>
      <c r="AW49" s="6"/>
      <c r="AX49" s="6"/>
      <c r="AY49" s="6"/>
      <c r="AZ49" s="6"/>
      <c r="BA49" s="6"/>
      <c r="BB49" s="6"/>
    </row>
    <row r="50" spans="2:54" ht="14.25" customHeight="1">
      <c r="B50" s="177">
        <v>9</v>
      </c>
      <c r="C50" s="178">
        <v>1</v>
      </c>
      <c r="D50" s="179">
        <f>1/HYPGEOMDIST(C50,B50,$AT$67,$AT$68)</f>
        <v>6.056632030348011</v>
      </c>
      <c r="E50" s="180">
        <f>1/HYPGEOMDIST(C50,B50,$AT$67,$AT$69)</f>
        <v>4.531744077149497</v>
      </c>
      <c r="G50" s="250"/>
      <c r="H50" s="174"/>
      <c r="I50" s="176">
        <f t="shared" si="12"/>
      </c>
      <c r="J50" s="235"/>
      <c r="K50" s="26"/>
      <c r="L50" s="250"/>
      <c r="M50" s="174"/>
      <c r="N50" s="176">
        <f t="shared" si="13"/>
      </c>
      <c r="O50" s="235"/>
      <c r="P50" s="26"/>
      <c r="Q50" s="250"/>
      <c r="R50" s="174"/>
      <c r="S50" s="176">
        <f t="shared" si="14"/>
      </c>
      <c r="T50" s="235"/>
      <c r="U50" s="41"/>
      <c r="V50" s="250"/>
      <c r="W50" s="174"/>
      <c r="X50" s="176">
        <f t="shared" si="15"/>
      </c>
      <c r="Y50" s="235"/>
      <c r="Z50" s="41"/>
      <c r="AA50" s="250"/>
      <c r="AB50" s="174"/>
      <c r="AC50" s="176">
        <f t="shared" si="16"/>
      </c>
      <c r="AD50" s="235"/>
      <c r="AE50" s="41"/>
      <c r="AF50" s="250"/>
      <c r="AG50" s="174"/>
      <c r="AH50" s="176">
        <f t="shared" si="17"/>
      </c>
      <c r="AI50" s="235"/>
      <c r="AJ50" s="41"/>
      <c r="AK50" s="250"/>
      <c r="AL50" s="174"/>
      <c r="AM50" s="176">
        <f t="shared" si="18"/>
      </c>
      <c r="AN50" s="235"/>
      <c r="AO50" s="41"/>
      <c r="AP50" s="250"/>
      <c r="AQ50" s="174"/>
      <c r="AR50" s="176">
        <f t="shared" si="19"/>
      </c>
      <c r="AS50" s="235"/>
      <c r="AU50" s="27">
        <f t="shared" si="10"/>
        <v>0.16510826396407982</v>
      </c>
      <c r="AV50" s="27">
        <f t="shared" si="11"/>
        <v>0.22066559430006646</v>
      </c>
      <c r="AW50" s="6"/>
      <c r="AX50" s="6"/>
      <c r="AY50" s="6"/>
      <c r="AZ50" s="6"/>
      <c r="BA50" s="6"/>
      <c r="BB50" s="6"/>
    </row>
    <row r="51" spans="2:54" ht="14.25" customHeight="1">
      <c r="B51" s="177">
        <v>9</v>
      </c>
      <c r="C51" s="178">
        <v>2</v>
      </c>
      <c r="D51" s="179">
        <f>1/HYPGEOMDIST(C51,B51,$AT$67,$AT$68)</f>
        <v>3.4267786487495324</v>
      </c>
      <c r="E51" s="180">
        <f>1/HYPGEOMDIST(C51,B51,$AT$67,$AT$69)</f>
        <v>3.1602952116963614</v>
      </c>
      <c r="G51" s="250"/>
      <c r="H51" s="174"/>
      <c r="I51" s="176">
        <f t="shared" si="12"/>
      </c>
      <c r="J51" s="235"/>
      <c r="K51" s="26"/>
      <c r="L51" s="250"/>
      <c r="M51" s="174"/>
      <c r="N51" s="176">
        <f t="shared" si="13"/>
      </c>
      <c r="O51" s="235"/>
      <c r="P51" s="26"/>
      <c r="Q51" s="250"/>
      <c r="R51" s="174"/>
      <c r="S51" s="176">
        <f t="shared" si="14"/>
      </c>
      <c r="T51" s="235"/>
      <c r="U51" s="41"/>
      <c r="V51" s="250"/>
      <c r="W51" s="174"/>
      <c r="X51" s="176">
        <f t="shared" si="15"/>
      </c>
      <c r="Y51" s="235"/>
      <c r="Z51" s="41"/>
      <c r="AA51" s="250"/>
      <c r="AB51" s="174"/>
      <c r="AC51" s="176">
        <f t="shared" si="16"/>
      </c>
      <c r="AD51" s="235"/>
      <c r="AE51" s="41"/>
      <c r="AF51" s="250"/>
      <c r="AG51" s="174"/>
      <c r="AH51" s="176">
        <f t="shared" si="17"/>
      </c>
      <c r="AI51" s="235"/>
      <c r="AJ51" s="41"/>
      <c r="AK51" s="250"/>
      <c r="AL51" s="174"/>
      <c r="AM51" s="176">
        <f t="shared" si="18"/>
      </c>
      <c r="AN51" s="235"/>
      <c r="AO51" s="41"/>
      <c r="AP51" s="250"/>
      <c r="AQ51" s="174"/>
      <c r="AR51" s="176">
        <f t="shared" si="19"/>
      </c>
      <c r="AS51" s="235"/>
      <c r="AU51" s="27">
        <f t="shared" si="10"/>
        <v>0.2918192572388387</v>
      </c>
      <c r="AV51" s="27">
        <f t="shared" si="11"/>
        <v>0.31642613522273666</v>
      </c>
      <c r="AW51" s="6"/>
      <c r="AX51" s="6"/>
      <c r="AY51" s="6"/>
      <c r="AZ51" s="6"/>
      <c r="BA51" s="6"/>
      <c r="BB51" s="6"/>
    </row>
    <row r="52" spans="2:54" ht="14.25" customHeight="1">
      <c r="B52" s="177">
        <v>9</v>
      </c>
      <c r="C52" s="178">
        <v>3</v>
      </c>
      <c r="D52" s="179">
        <f t="shared" si="20"/>
        <v>3.589958584404273</v>
      </c>
      <c r="E52" s="180">
        <f t="shared" si="21"/>
        <v>4.063236700752464</v>
      </c>
      <c r="G52" s="250"/>
      <c r="H52" s="174"/>
      <c r="I52" s="176">
        <f t="shared" si="12"/>
      </c>
      <c r="J52" s="235"/>
      <c r="K52" s="26"/>
      <c r="L52" s="250"/>
      <c r="M52" s="174"/>
      <c r="N52" s="176">
        <f t="shared" si="13"/>
      </c>
      <c r="O52" s="235"/>
      <c r="P52" s="26"/>
      <c r="Q52" s="250"/>
      <c r="R52" s="174"/>
      <c r="S52" s="176">
        <f t="shared" si="14"/>
      </c>
      <c r="T52" s="235"/>
      <c r="U52" s="41"/>
      <c r="V52" s="250"/>
      <c r="W52" s="174"/>
      <c r="X52" s="176">
        <f t="shared" si="15"/>
      </c>
      <c r="Y52" s="235"/>
      <c r="Z52" s="41"/>
      <c r="AA52" s="250"/>
      <c r="AB52" s="174">
        <v>1</v>
      </c>
      <c r="AC52" s="176">
        <f t="shared" si="16"/>
        <v>0.24610921628435078</v>
      </c>
      <c r="AD52" s="235"/>
      <c r="AE52" s="41"/>
      <c r="AF52" s="250"/>
      <c r="AG52" s="174"/>
      <c r="AH52" s="176">
        <f t="shared" si="17"/>
      </c>
      <c r="AI52" s="235"/>
      <c r="AJ52" s="41"/>
      <c r="AK52" s="250"/>
      <c r="AL52" s="174">
        <v>0.5</v>
      </c>
      <c r="AM52" s="176">
        <f t="shared" si="18"/>
        <v>0.13927737277308208</v>
      </c>
      <c r="AN52" s="235"/>
      <c r="AO52" s="41"/>
      <c r="AP52" s="250"/>
      <c r="AQ52" s="174">
        <v>1</v>
      </c>
      <c r="AR52" s="176">
        <f t="shared" si="19"/>
        <v>0.27855474554616416</v>
      </c>
      <c r="AS52" s="235"/>
      <c r="AU52" s="27">
        <f t="shared" si="10"/>
        <v>0.27855474554616416</v>
      </c>
      <c r="AV52" s="27">
        <f t="shared" si="11"/>
        <v>0.24610921628435078</v>
      </c>
      <c r="AW52" s="6"/>
      <c r="AX52" s="6"/>
      <c r="AY52" s="6"/>
      <c r="AZ52" s="6"/>
      <c r="BA52" s="6"/>
      <c r="BB52" s="6"/>
    </row>
    <row r="53" spans="2:54" ht="14.25" customHeight="1">
      <c r="B53" s="177">
        <v>9</v>
      </c>
      <c r="C53" s="178">
        <v>4</v>
      </c>
      <c r="D53" s="179">
        <f t="shared" si="20"/>
        <v>6.335221031301662</v>
      </c>
      <c r="E53" s="180">
        <f t="shared" si="21"/>
        <v>8.763843864368058</v>
      </c>
      <c r="G53" s="250"/>
      <c r="H53" s="174"/>
      <c r="I53" s="176">
        <f t="shared" si="12"/>
      </c>
      <c r="J53" s="235"/>
      <c r="K53" s="26"/>
      <c r="L53" s="250"/>
      <c r="M53" s="174"/>
      <c r="N53" s="176">
        <f t="shared" si="13"/>
      </c>
      <c r="O53" s="235"/>
      <c r="P53" s="26"/>
      <c r="Q53" s="250"/>
      <c r="R53" s="174">
        <v>1</v>
      </c>
      <c r="S53" s="176">
        <f t="shared" si="14"/>
        <v>0.15784768914282626</v>
      </c>
      <c r="T53" s="235"/>
      <c r="U53" s="41"/>
      <c r="V53" s="250"/>
      <c r="W53" s="174">
        <v>1</v>
      </c>
      <c r="X53" s="176">
        <f t="shared" si="15"/>
        <v>0.11410518209547174</v>
      </c>
      <c r="Y53" s="235"/>
      <c r="Z53" s="41"/>
      <c r="AA53" s="250"/>
      <c r="AB53" s="174">
        <v>3</v>
      </c>
      <c r="AC53" s="176">
        <f t="shared" si="16"/>
        <v>0.34231554628641525</v>
      </c>
      <c r="AD53" s="235"/>
      <c r="AE53" s="41"/>
      <c r="AF53" s="250"/>
      <c r="AG53" s="174">
        <v>2</v>
      </c>
      <c r="AH53" s="176">
        <f t="shared" si="17"/>
        <v>0.22821036419094348</v>
      </c>
      <c r="AI53" s="235"/>
      <c r="AJ53" s="41"/>
      <c r="AK53" s="250"/>
      <c r="AL53" s="174">
        <v>2</v>
      </c>
      <c r="AM53" s="176">
        <f t="shared" si="18"/>
        <v>0.31569537828565253</v>
      </c>
      <c r="AN53" s="235"/>
      <c r="AO53" s="41"/>
      <c r="AP53" s="250"/>
      <c r="AQ53" s="174">
        <v>1.5</v>
      </c>
      <c r="AR53" s="176">
        <f t="shared" si="19"/>
        <v>0.2367715337142394</v>
      </c>
      <c r="AS53" s="235"/>
      <c r="AU53" s="27">
        <f t="shared" si="10"/>
        <v>0.15784768914282626</v>
      </c>
      <c r="AV53" s="27">
        <f t="shared" si="11"/>
        <v>0.11410518209547174</v>
      </c>
      <c r="AW53" s="212"/>
      <c r="AX53" s="212"/>
      <c r="AY53" s="212"/>
      <c r="AZ53" s="212"/>
      <c r="BA53" s="212"/>
      <c r="BB53" s="212"/>
    </row>
    <row r="54" spans="2:55" ht="14.25" customHeight="1">
      <c r="B54" s="177">
        <v>9</v>
      </c>
      <c r="C54" s="178">
        <v>5</v>
      </c>
      <c r="D54" s="179">
        <f t="shared" si="20"/>
        <v>18.213760464992284</v>
      </c>
      <c r="E54" s="180">
        <f t="shared" si="21"/>
        <v>30.673453525288203</v>
      </c>
      <c r="G54" s="250"/>
      <c r="H54" s="174">
        <v>2</v>
      </c>
      <c r="I54" s="176">
        <f t="shared" si="12"/>
        <v>0.10980708809935738</v>
      </c>
      <c r="J54" s="235"/>
      <c r="K54" s="26"/>
      <c r="L54" s="250"/>
      <c r="M54" s="174">
        <v>2</v>
      </c>
      <c r="N54" s="176">
        <f t="shared" si="13"/>
        <v>0.10980708809935738</v>
      </c>
      <c r="O54" s="235"/>
      <c r="P54" s="26"/>
      <c r="Q54" s="250"/>
      <c r="R54" s="174">
        <v>2</v>
      </c>
      <c r="S54" s="176">
        <f t="shared" si="14"/>
        <v>0.10980708809935738</v>
      </c>
      <c r="T54" s="235"/>
      <c r="U54" s="41"/>
      <c r="V54" s="250"/>
      <c r="W54" s="174">
        <v>5</v>
      </c>
      <c r="X54" s="176">
        <f t="shared" si="15"/>
        <v>0.16300740299353106</v>
      </c>
      <c r="Y54" s="235"/>
      <c r="Z54" s="41"/>
      <c r="AA54" s="250"/>
      <c r="AB54" s="174">
        <v>5</v>
      </c>
      <c r="AC54" s="176">
        <f t="shared" si="16"/>
        <v>0.16300740299353106</v>
      </c>
      <c r="AD54" s="235"/>
      <c r="AE54" s="41"/>
      <c r="AF54" s="250"/>
      <c r="AG54" s="174">
        <v>10</v>
      </c>
      <c r="AH54" s="176">
        <f t="shared" si="17"/>
        <v>0.3260148059870621</v>
      </c>
      <c r="AI54" s="235"/>
      <c r="AJ54" s="41"/>
      <c r="AK54" s="250"/>
      <c r="AL54" s="174">
        <v>5</v>
      </c>
      <c r="AM54" s="176">
        <f t="shared" si="18"/>
        <v>0.27451772024839344</v>
      </c>
      <c r="AN54" s="235"/>
      <c r="AO54" s="41"/>
      <c r="AP54" s="250"/>
      <c r="AQ54" s="174">
        <v>3.5</v>
      </c>
      <c r="AR54" s="176">
        <f t="shared" si="19"/>
        <v>0.1921624041738754</v>
      </c>
      <c r="AS54" s="235"/>
      <c r="AU54" s="27">
        <f t="shared" si="10"/>
        <v>0.05490354404967869</v>
      </c>
      <c r="AV54" s="27">
        <f t="shared" si="11"/>
        <v>0.03260148059870621</v>
      </c>
      <c r="AW54" s="212"/>
      <c r="AX54" s="212"/>
      <c r="AY54" s="212"/>
      <c r="AZ54" s="212"/>
      <c r="BA54" s="212"/>
      <c r="BB54" s="212"/>
      <c r="BC54" s="211"/>
    </row>
    <row r="55" spans="2:55" ht="14.25" customHeight="1">
      <c r="B55" s="181">
        <v>9</v>
      </c>
      <c r="C55" s="182">
        <v>6</v>
      </c>
      <c r="D55" s="179">
        <f t="shared" si="20"/>
        <v>85.60467418546352</v>
      </c>
      <c r="E55" s="180">
        <f t="shared" si="21"/>
        <v>174.8386850941427</v>
      </c>
      <c r="G55" s="250"/>
      <c r="H55" s="174">
        <v>5</v>
      </c>
      <c r="I55" s="176">
        <f t="shared" si="12"/>
        <v>0.058408025584764704</v>
      </c>
      <c r="J55" s="235"/>
      <c r="K55" s="26"/>
      <c r="L55" s="250"/>
      <c r="M55" s="174">
        <v>5</v>
      </c>
      <c r="N55" s="176">
        <f t="shared" si="13"/>
        <v>0.058408025584764704</v>
      </c>
      <c r="O55" s="235"/>
      <c r="P55" s="26"/>
      <c r="Q55" s="250"/>
      <c r="R55" s="174">
        <v>8</v>
      </c>
      <c r="S55" s="176">
        <f t="shared" si="14"/>
        <v>0.09345284093562353</v>
      </c>
      <c r="T55" s="235"/>
      <c r="U55" s="41"/>
      <c r="V55" s="250"/>
      <c r="W55" s="174">
        <v>20</v>
      </c>
      <c r="X55" s="176">
        <f t="shared" si="15"/>
        <v>0.11439115999546043</v>
      </c>
      <c r="Y55" s="235"/>
      <c r="Z55" s="41"/>
      <c r="AA55" s="250"/>
      <c r="AB55" s="174">
        <v>20</v>
      </c>
      <c r="AC55" s="176">
        <f t="shared" si="16"/>
        <v>0.11439115999546043</v>
      </c>
      <c r="AD55" s="235"/>
      <c r="AE55" s="41"/>
      <c r="AF55" s="250"/>
      <c r="AG55" s="174">
        <v>25</v>
      </c>
      <c r="AH55" s="176">
        <f t="shared" si="17"/>
        <v>0.14298894999432554</v>
      </c>
      <c r="AI55" s="235"/>
      <c r="AJ55" s="41"/>
      <c r="AK55" s="250"/>
      <c r="AL55" s="174">
        <v>10</v>
      </c>
      <c r="AM55" s="176">
        <f t="shared" si="18"/>
        <v>0.11681605116952941</v>
      </c>
      <c r="AN55" s="235"/>
      <c r="AO55" s="41"/>
      <c r="AP55" s="250"/>
      <c r="AQ55" s="174">
        <v>10</v>
      </c>
      <c r="AR55" s="176">
        <f t="shared" si="19"/>
        <v>0.11681605116952941</v>
      </c>
      <c r="AS55" s="235"/>
      <c r="AU55" s="27">
        <f t="shared" si="10"/>
        <v>0.011681605116952942</v>
      </c>
      <c r="AV55" s="27">
        <f t="shared" si="11"/>
        <v>0.005719557999773021</v>
      </c>
      <c r="AW55" s="212"/>
      <c r="AX55" s="212"/>
      <c r="AY55" s="212"/>
      <c r="AZ55" s="212"/>
      <c r="BA55" s="212"/>
      <c r="BB55" s="212"/>
      <c r="BC55" s="211"/>
    </row>
    <row r="56" spans="2:48" ht="14.25" customHeight="1">
      <c r="B56" s="181">
        <v>9</v>
      </c>
      <c r="C56" s="182">
        <v>7</v>
      </c>
      <c r="D56" s="179">
        <f t="shared" si="20"/>
        <v>684.8373934837092</v>
      </c>
      <c r="E56" s="180">
        <f t="shared" si="21"/>
        <v>1690.107289243379</v>
      </c>
      <c r="G56" s="250"/>
      <c r="H56" s="174">
        <v>20</v>
      </c>
      <c r="I56" s="176">
        <f t="shared" si="12"/>
        <v>0.029204012792382307</v>
      </c>
      <c r="J56" s="235"/>
      <c r="K56" s="26"/>
      <c r="L56" s="250"/>
      <c r="M56" s="174">
        <v>50</v>
      </c>
      <c r="N56" s="176">
        <f t="shared" si="13"/>
        <v>0.07301003198095576</v>
      </c>
      <c r="O56" s="235"/>
      <c r="P56" s="26"/>
      <c r="Q56" s="250"/>
      <c r="R56" s="174">
        <v>20</v>
      </c>
      <c r="S56" s="176">
        <f t="shared" si="14"/>
        <v>0.029204012792382307</v>
      </c>
      <c r="T56" s="235"/>
      <c r="U56" s="41"/>
      <c r="V56" s="250"/>
      <c r="W56" s="174">
        <v>210</v>
      </c>
      <c r="X56" s="176">
        <f t="shared" si="15"/>
        <v>0.12425246689162084</v>
      </c>
      <c r="Y56" s="235"/>
      <c r="Z56" s="41"/>
      <c r="AA56" s="250"/>
      <c r="AB56" s="174">
        <v>50</v>
      </c>
      <c r="AC56" s="176">
        <f t="shared" si="16"/>
        <v>0.029583920688481154</v>
      </c>
      <c r="AD56" s="235"/>
      <c r="AE56" s="41"/>
      <c r="AF56" s="250"/>
      <c r="AG56" s="174">
        <v>125</v>
      </c>
      <c r="AH56" s="176">
        <f t="shared" si="17"/>
        <v>0.07395980172120288</v>
      </c>
      <c r="AI56" s="235"/>
      <c r="AJ56" s="41"/>
      <c r="AK56" s="250"/>
      <c r="AL56" s="174">
        <v>50</v>
      </c>
      <c r="AM56" s="176">
        <f t="shared" si="18"/>
        <v>0.07301003198095576</v>
      </c>
      <c r="AN56" s="235"/>
      <c r="AO56" s="41"/>
      <c r="AP56" s="250"/>
      <c r="AQ56" s="174">
        <v>25</v>
      </c>
      <c r="AR56" s="176">
        <f t="shared" si="19"/>
        <v>0.03650501599047788</v>
      </c>
      <c r="AS56" s="235"/>
      <c r="AU56" s="27">
        <f t="shared" si="10"/>
        <v>0.0014602006396191153</v>
      </c>
      <c r="AV56" s="27">
        <f t="shared" si="11"/>
        <v>0.000591678413769623</v>
      </c>
    </row>
    <row r="57" spans="2:48" ht="14.25" customHeight="1">
      <c r="B57" s="181">
        <v>9</v>
      </c>
      <c r="C57" s="182">
        <v>8</v>
      </c>
      <c r="D57" s="179">
        <f t="shared" si="20"/>
        <v>10325.240701754397</v>
      </c>
      <c r="E57" s="180">
        <f t="shared" si="21"/>
        <v>30681.947712418325</v>
      </c>
      <c r="G57" s="250"/>
      <c r="H57" s="183">
        <v>1000</v>
      </c>
      <c r="I57" s="176">
        <f t="shared" si="12"/>
        <v>0.09685004242371673</v>
      </c>
      <c r="J57" s="235"/>
      <c r="K57" s="26"/>
      <c r="L57" s="250"/>
      <c r="M57" s="183">
        <v>500</v>
      </c>
      <c r="N57" s="176">
        <f t="shared" si="13"/>
        <v>0.04842502121185836</v>
      </c>
      <c r="O57" s="235"/>
      <c r="P57" s="26"/>
      <c r="Q57" s="250"/>
      <c r="R57" s="183">
        <v>100</v>
      </c>
      <c r="S57" s="176">
        <f t="shared" si="14"/>
        <v>0.009685004242371672</v>
      </c>
      <c r="T57" s="235"/>
      <c r="U57" s="41"/>
      <c r="V57" s="250"/>
      <c r="W57" s="183">
        <v>2500</v>
      </c>
      <c r="X57" s="176">
        <f t="shared" si="15"/>
        <v>0.08148113748946065</v>
      </c>
      <c r="Y57" s="235"/>
      <c r="Z57" s="41"/>
      <c r="AA57" s="250"/>
      <c r="AB57" s="183">
        <v>500</v>
      </c>
      <c r="AC57" s="176">
        <f t="shared" si="16"/>
        <v>0.01629622749789213</v>
      </c>
      <c r="AD57" s="235"/>
      <c r="AE57" s="41"/>
      <c r="AF57" s="250"/>
      <c r="AG57" s="183">
        <v>1000</v>
      </c>
      <c r="AH57" s="176">
        <f t="shared" si="17"/>
        <v>0.03259245499578426</v>
      </c>
      <c r="AI57" s="235"/>
      <c r="AJ57" s="41"/>
      <c r="AK57" s="250"/>
      <c r="AL57" s="183">
        <v>100</v>
      </c>
      <c r="AM57" s="176">
        <f t="shared" si="18"/>
        <v>0.009685004242371672</v>
      </c>
      <c r="AN57" s="235"/>
      <c r="AO57" s="41"/>
      <c r="AP57" s="250"/>
      <c r="AQ57" s="183">
        <v>100</v>
      </c>
      <c r="AR57" s="176">
        <f t="shared" si="19"/>
        <v>0.009685004242371672</v>
      </c>
      <c r="AS57" s="235"/>
      <c r="AU57" s="27">
        <f t="shared" si="10"/>
        <v>9.685004242371672E-05</v>
      </c>
      <c r="AV57" s="27">
        <f t="shared" si="11"/>
        <v>3.2592454995784256E-05</v>
      </c>
    </row>
    <row r="58" spans="2:48" ht="15" customHeight="1" thickBot="1">
      <c r="B58" s="184">
        <v>9</v>
      </c>
      <c r="C58" s="185">
        <v>9</v>
      </c>
      <c r="D58" s="186">
        <f t="shared" si="20"/>
        <v>387196.52631578926</v>
      </c>
      <c r="E58" s="187">
        <f t="shared" si="21"/>
        <v>1380687.6470588236</v>
      </c>
      <c r="G58" s="251"/>
      <c r="H58" s="188">
        <v>50000</v>
      </c>
      <c r="I58" s="189">
        <f t="shared" si="12"/>
        <v>0.12913338989828918</v>
      </c>
      <c r="J58" s="236"/>
      <c r="K58" s="26"/>
      <c r="L58" s="251"/>
      <c r="M58" s="188">
        <v>50000</v>
      </c>
      <c r="N58" s="189">
        <f t="shared" si="13"/>
        <v>0.12913338989828918</v>
      </c>
      <c r="O58" s="236"/>
      <c r="P58" s="26"/>
      <c r="Q58" s="251"/>
      <c r="R58" s="188">
        <v>40000</v>
      </c>
      <c r="S58" s="189">
        <f t="shared" si="14"/>
        <v>0.10330671191863135</v>
      </c>
      <c r="T58" s="236"/>
      <c r="U58" s="41"/>
      <c r="V58" s="251"/>
      <c r="W58" s="188">
        <v>100000</v>
      </c>
      <c r="X58" s="189">
        <f t="shared" si="15"/>
        <v>0.07242767776840951</v>
      </c>
      <c r="Y58" s="236"/>
      <c r="Z58" s="41"/>
      <c r="AA58" s="251"/>
      <c r="AB58" s="188">
        <v>2500</v>
      </c>
      <c r="AC58" s="189">
        <f t="shared" si="16"/>
        <v>0.001810691944210238</v>
      </c>
      <c r="AD58" s="236"/>
      <c r="AE58" s="41"/>
      <c r="AF58" s="251"/>
      <c r="AG58" s="188">
        <v>5000</v>
      </c>
      <c r="AH58" s="189">
        <f t="shared" si="17"/>
        <v>0.003621383888420476</v>
      </c>
      <c r="AI58" s="236"/>
      <c r="AJ58" s="41"/>
      <c r="AK58" s="251"/>
      <c r="AL58" s="188">
        <v>5000</v>
      </c>
      <c r="AM58" s="189">
        <f t="shared" si="18"/>
        <v>0.012913338989828918</v>
      </c>
      <c r="AN58" s="236"/>
      <c r="AO58" s="41"/>
      <c r="AP58" s="251"/>
      <c r="AQ58" s="188">
        <v>20000</v>
      </c>
      <c r="AR58" s="189">
        <f t="shared" si="19"/>
        <v>0.051653355959315674</v>
      </c>
      <c r="AS58" s="236"/>
      <c r="AU58" s="27">
        <f t="shared" si="10"/>
        <v>2.5826677979657834E-06</v>
      </c>
      <c r="AV58" s="27">
        <f t="shared" si="11"/>
        <v>7.242767776840952E-07</v>
      </c>
    </row>
    <row r="59" spans="2:48" ht="14.25" customHeight="1">
      <c r="B59" s="92">
        <v>10</v>
      </c>
      <c r="C59" s="93">
        <v>0</v>
      </c>
      <c r="D59" s="190">
        <f t="shared" si="20"/>
        <v>38.61894291127826</v>
      </c>
      <c r="E59" s="191">
        <f t="shared" si="21"/>
        <v>21.83849521341273</v>
      </c>
      <c r="G59" s="257">
        <f>IF(SUM(H59:H69)=0,"",1/SUMIF(H59:H69,"&gt;0",$AU59:$AU69))</f>
        <v>7.3832623150734955</v>
      </c>
      <c r="H59" s="192">
        <v>2</v>
      </c>
      <c r="I59" s="193">
        <f t="shared" si="12"/>
        <v>0.051788056565782406</v>
      </c>
      <c r="J59" s="227">
        <f>IF(G59="","",SUM(I59:I69))</f>
        <v>0.49399741988648593</v>
      </c>
      <c r="K59" s="26"/>
      <c r="L59" s="257">
        <f>IF(SUM(M59:M69)=0,"",1/SUMIF(M59:M69,"&gt;0",$AU59:$AU69))</f>
        <v>7.3832623150734955</v>
      </c>
      <c r="M59" s="192">
        <v>3</v>
      </c>
      <c r="N59" s="193">
        <f t="shared" si="13"/>
        <v>0.0776820848486736</v>
      </c>
      <c r="O59" s="227">
        <f>IF(L59="","",SUM(N59:N69))</f>
        <v>0.5253617209480621</v>
      </c>
      <c r="P59" s="26"/>
      <c r="Q59" s="257">
        <f>IF(SUM(R59:R69)=0,"",1/SUMIF(R59:R69,"&gt;0",$AU59:$AU69))</f>
        <v>7.3832623150734955</v>
      </c>
      <c r="R59" s="192">
        <v>2</v>
      </c>
      <c r="S59" s="193">
        <f t="shared" si="14"/>
        <v>0.051788056565782406</v>
      </c>
      <c r="T59" s="227">
        <f>IF(Q59="","",SUM(S59:S69))</f>
        <v>0.5425893537397639</v>
      </c>
      <c r="U59" s="41"/>
      <c r="V59" s="257">
        <f>IF(SUM(W59:W69)=0,"",1/SUMIF(W59:W69,"&gt;0",$AV59:$AV69))</f>
        <v>4.717453441107619</v>
      </c>
      <c r="W59" s="192"/>
      <c r="X59" s="193">
        <f t="shared" si="15"/>
      </c>
      <c r="Y59" s="227">
        <f>IF(V59="","",SUM(X59:X69))</f>
        <v>0.651569404312428</v>
      </c>
      <c r="Z59" s="41"/>
      <c r="AA59" s="257">
        <f>IF(SUM(AB59:AB69)=0,"",1/SUMIF(AB59:AB69,"&gt;0",$AV59:$AV69))</f>
        <v>1.9041386411913976</v>
      </c>
      <c r="AB59" s="192">
        <v>0.5</v>
      </c>
      <c r="AC59" s="193">
        <f t="shared" si="16"/>
        <v>0.02289535039451394</v>
      </c>
      <c r="AD59" s="227">
        <f>IF(AA59="","",SUM(AC59:AC69))</f>
        <v>0.9436100958356656</v>
      </c>
      <c r="AE59" s="41"/>
      <c r="AF59" s="257">
        <f>IF(SUM(AG59:AG69)=0,"",1/SUMIF(AG59:AG69,"&gt;0",$AV59:$AV69))</f>
        <v>9.05382311814874</v>
      </c>
      <c r="AG59" s="192">
        <v>2</v>
      </c>
      <c r="AH59" s="193">
        <f t="shared" si="17"/>
        <v>0.09158140157805576</v>
      </c>
      <c r="AI59" s="227">
        <f>IF(AF59="","",SUM(AH59:AH69))</f>
        <v>0.9082052104476932</v>
      </c>
      <c r="AJ59" s="41"/>
      <c r="AK59" s="257">
        <f>IF(SUM(AL59:AL69)=0,"",1/SUMIF(AL59:AL69,"&gt;0",$AU59:$AU69))</f>
        <v>1.6219236168246427</v>
      </c>
      <c r="AL59" s="192">
        <v>0.1</v>
      </c>
      <c r="AM59" s="193">
        <f t="shared" si="18"/>
        <v>0.00258940282828912</v>
      </c>
      <c r="AN59" s="227">
        <f>IF(AK59="","",SUM(AM59:AM69))</f>
        <v>0.9494426581505799</v>
      </c>
      <c r="AO59" s="41"/>
      <c r="AP59" s="257">
        <f>IF(SUM(AQ59:AQ69)=0,"",1/SUMIF(AQ59:AQ69,"&gt;0",$AU59:$AU69))</f>
        <v>1.6219236168246427</v>
      </c>
      <c r="AQ59" s="192">
        <v>0.75</v>
      </c>
      <c r="AR59" s="193">
        <f t="shared" si="19"/>
        <v>0.0194205212121684</v>
      </c>
      <c r="AS59" s="227">
        <f>IF(AP59="","",SUM(AR59:AR69))</f>
        <v>0.9513277567185325</v>
      </c>
      <c r="AU59" s="27">
        <f t="shared" si="10"/>
        <v>0.025894028282891203</v>
      </c>
      <c r="AV59" s="27">
        <f t="shared" si="11"/>
        <v>0.04579070078902788</v>
      </c>
    </row>
    <row r="60" spans="2:48" ht="14.25" customHeight="1">
      <c r="B60" s="99">
        <v>10</v>
      </c>
      <c r="C60" s="100">
        <v>1</v>
      </c>
      <c r="D60" s="194">
        <f t="shared" si="20"/>
        <v>7.9168832968120455</v>
      </c>
      <c r="E60" s="195">
        <f t="shared" si="21"/>
        <v>5.56881627942025</v>
      </c>
      <c r="G60" s="258"/>
      <c r="H60" s="196"/>
      <c r="I60" s="193">
        <f t="shared" si="12"/>
      </c>
      <c r="J60" s="228"/>
      <c r="K60" s="26"/>
      <c r="L60" s="258"/>
      <c r="M60" s="196"/>
      <c r="N60" s="193">
        <f t="shared" si="13"/>
      </c>
      <c r="O60" s="228"/>
      <c r="P60" s="26"/>
      <c r="Q60" s="258"/>
      <c r="R60" s="196"/>
      <c r="S60" s="193">
        <f t="shared" si="14"/>
      </c>
      <c r="T60" s="228"/>
      <c r="U60" s="41"/>
      <c r="V60" s="258"/>
      <c r="W60" s="196"/>
      <c r="X60" s="193">
        <f t="shared" si="15"/>
      </c>
      <c r="Y60" s="228"/>
      <c r="Z60" s="41"/>
      <c r="AA60" s="258"/>
      <c r="AB60" s="196"/>
      <c r="AC60" s="193">
        <f t="shared" si="16"/>
      </c>
      <c r="AD60" s="228"/>
      <c r="AE60" s="41"/>
      <c r="AF60" s="258"/>
      <c r="AG60" s="196"/>
      <c r="AH60" s="193">
        <f t="shared" si="17"/>
      </c>
      <c r="AI60" s="228"/>
      <c r="AJ60" s="41"/>
      <c r="AK60" s="258"/>
      <c r="AL60" s="196"/>
      <c r="AM60" s="193">
        <f t="shared" si="18"/>
      </c>
      <c r="AN60" s="228"/>
      <c r="AO60" s="41"/>
      <c r="AP60" s="258"/>
      <c r="AQ60" s="196"/>
      <c r="AR60" s="193">
        <f t="shared" si="19"/>
      </c>
      <c r="AS60" s="228"/>
      <c r="AU60" s="27">
        <f t="shared" si="10"/>
        <v>0.12631233308727413</v>
      </c>
      <c r="AV60" s="27">
        <f t="shared" si="11"/>
        <v>0.1795713756432465</v>
      </c>
    </row>
    <row r="61" spans="2:48" ht="14.25" customHeight="1">
      <c r="B61" s="99">
        <v>10</v>
      </c>
      <c r="C61" s="100">
        <v>2</v>
      </c>
      <c r="D61" s="194">
        <f t="shared" si="20"/>
        <v>3.8889953036971443</v>
      </c>
      <c r="E61" s="195">
        <f t="shared" si="21"/>
        <v>3.3868824155538353</v>
      </c>
      <c r="G61" s="258"/>
      <c r="H61" s="196"/>
      <c r="I61" s="193">
        <f t="shared" si="12"/>
      </c>
      <c r="J61" s="228"/>
      <c r="K61" s="26"/>
      <c r="L61" s="258"/>
      <c r="M61" s="196"/>
      <c r="N61" s="193">
        <f t="shared" si="13"/>
      </c>
      <c r="O61" s="228"/>
      <c r="P61" s="26"/>
      <c r="Q61" s="258"/>
      <c r="R61" s="196"/>
      <c r="S61" s="193">
        <f t="shared" si="14"/>
      </c>
      <c r="T61" s="228"/>
      <c r="U61" s="41"/>
      <c r="V61" s="258"/>
      <c r="W61" s="196"/>
      <c r="X61" s="193">
        <f t="shared" si="15"/>
      </c>
      <c r="Y61" s="228"/>
      <c r="Z61" s="41"/>
      <c r="AA61" s="258"/>
      <c r="AB61" s="196"/>
      <c r="AC61" s="193">
        <f t="shared" si="16"/>
      </c>
      <c r="AD61" s="228"/>
      <c r="AE61" s="41"/>
      <c r="AF61" s="258"/>
      <c r="AG61" s="196"/>
      <c r="AH61" s="193">
        <f t="shared" si="17"/>
      </c>
      <c r="AI61" s="228"/>
      <c r="AJ61" s="41"/>
      <c r="AK61" s="258"/>
      <c r="AL61" s="196"/>
      <c r="AM61" s="193">
        <f t="shared" si="18"/>
      </c>
      <c r="AN61" s="228"/>
      <c r="AO61" s="41"/>
      <c r="AP61" s="258"/>
      <c r="AQ61" s="196"/>
      <c r="AR61" s="193">
        <f t="shared" si="19"/>
      </c>
      <c r="AS61" s="228"/>
      <c r="AU61" s="27">
        <f t="shared" si="10"/>
        <v>0.25713582092766524</v>
      </c>
      <c r="AV61" s="27">
        <f t="shared" si="11"/>
        <v>0.2952567811057227</v>
      </c>
    </row>
    <row r="62" spans="2:48" ht="14.25" customHeight="1">
      <c r="B62" s="99">
        <v>10</v>
      </c>
      <c r="C62" s="100">
        <v>3</v>
      </c>
      <c r="D62" s="194">
        <f t="shared" si="20"/>
        <v>3.483891626228693</v>
      </c>
      <c r="E62" s="195">
        <f t="shared" si="21"/>
        <v>3.7396826671740286</v>
      </c>
      <c r="G62" s="258"/>
      <c r="H62" s="196"/>
      <c r="I62" s="193">
        <f t="shared" si="12"/>
      </c>
      <c r="J62" s="228"/>
      <c r="K62" s="26"/>
      <c r="L62" s="258"/>
      <c r="M62" s="196"/>
      <c r="N62" s="193">
        <f t="shared" si="13"/>
      </c>
      <c r="O62" s="228"/>
      <c r="P62" s="26"/>
      <c r="Q62" s="258"/>
      <c r="R62" s="196"/>
      <c r="S62" s="193">
        <f t="shared" si="14"/>
      </c>
      <c r="T62" s="228"/>
      <c r="U62" s="41"/>
      <c r="V62" s="258"/>
      <c r="W62" s="196"/>
      <c r="X62" s="193">
        <f t="shared" si="15"/>
      </c>
      <c r="Y62" s="228"/>
      <c r="Z62" s="41"/>
      <c r="AA62" s="258"/>
      <c r="AB62" s="196">
        <v>0.5</v>
      </c>
      <c r="AC62" s="193">
        <f t="shared" si="16"/>
        <v>0.13370118389693095</v>
      </c>
      <c r="AD62" s="228"/>
      <c r="AE62" s="41"/>
      <c r="AF62" s="258"/>
      <c r="AG62" s="196"/>
      <c r="AH62" s="193">
        <f t="shared" si="17"/>
      </c>
      <c r="AI62" s="228"/>
      <c r="AJ62" s="41"/>
      <c r="AK62" s="258"/>
      <c r="AL62" s="196">
        <v>0.2</v>
      </c>
      <c r="AM62" s="193">
        <f t="shared" si="18"/>
        <v>0.05740706699780431</v>
      </c>
      <c r="AN62" s="228"/>
      <c r="AO62" s="41"/>
      <c r="AP62" s="258"/>
      <c r="AQ62" s="196">
        <v>0.75</v>
      </c>
      <c r="AR62" s="193">
        <f t="shared" si="19"/>
        <v>0.21527650124176617</v>
      </c>
      <c r="AS62" s="228"/>
      <c r="AU62" s="27">
        <f t="shared" si="10"/>
        <v>0.28703533498902156</v>
      </c>
      <c r="AV62" s="27">
        <f t="shared" si="11"/>
        <v>0.2674023677938619</v>
      </c>
    </row>
    <row r="63" spans="2:48" ht="14.25" customHeight="1">
      <c r="B63" s="104">
        <v>10</v>
      </c>
      <c r="C63" s="100">
        <v>4</v>
      </c>
      <c r="D63" s="197">
        <f t="shared" si="20"/>
        <v>5.1526464387920115</v>
      </c>
      <c r="E63" s="198">
        <f t="shared" si="21"/>
        <v>6.787995429492353</v>
      </c>
      <c r="G63" s="258"/>
      <c r="H63" s="196"/>
      <c r="I63" s="193">
        <f t="shared" si="12"/>
      </c>
      <c r="J63" s="228"/>
      <c r="K63" s="26"/>
      <c r="L63" s="258"/>
      <c r="M63" s="196"/>
      <c r="N63" s="193">
        <f t="shared" si="13"/>
      </c>
      <c r="O63" s="228"/>
      <c r="P63" s="26"/>
      <c r="Q63" s="258"/>
      <c r="R63" s="196"/>
      <c r="S63" s="193">
        <f t="shared" si="14"/>
      </c>
      <c r="T63" s="228"/>
      <c r="U63" s="41"/>
      <c r="V63" s="258"/>
      <c r="W63" s="196">
        <v>1</v>
      </c>
      <c r="X63" s="193">
        <f t="shared" si="15"/>
        <v>0.14731889707161838</v>
      </c>
      <c r="Y63" s="228"/>
      <c r="Z63" s="41"/>
      <c r="AA63" s="258"/>
      <c r="AB63" s="196">
        <v>2</v>
      </c>
      <c r="AC63" s="193">
        <f t="shared" si="16"/>
        <v>0.29463779414323676</v>
      </c>
      <c r="AD63" s="228"/>
      <c r="AE63" s="41"/>
      <c r="AF63" s="258"/>
      <c r="AG63" s="196"/>
      <c r="AH63" s="193">
        <f t="shared" si="17"/>
      </c>
      <c r="AI63" s="228"/>
      <c r="AJ63" s="41"/>
      <c r="AK63" s="258"/>
      <c r="AL63" s="196">
        <v>1.25</v>
      </c>
      <c r="AM63" s="193">
        <f t="shared" si="18"/>
        <v>0.2425937845432784</v>
      </c>
      <c r="AN63" s="228"/>
      <c r="AO63" s="41"/>
      <c r="AP63" s="258"/>
      <c r="AQ63" s="196">
        <v>1.25</v>
      </c>
      <c r="AR63" s="193">
        <f t="shared" si="19"/>
        <v>0.2425937845432784</v>
      </c>
      <c r="AS63" s="228"/>
      <c r="AU63" s="27">
        <f t="shared" si="10"/>
        <v>0.19407502763462273</v>
      </c>
      <c r="AV63" s="27">
        <f t="shared" si="11"/>
        <v>0.14731889707161838</v>
      </c>
    </row>
    <row r="64" spans="2:48" ht="14.25" customHeight="1">
      <c r="B64" s="104">
        <v>10</v>
      </c>
      <c r="C64" s="100">
        <v>5</v>
      </c>
      <c r="D64" s="197">
        <f t="shared" si="20"/>
        <v>12.076515090918793</v>
      </c>
      <c r="E64" s="198">
        <f t="shared" si="21"/>
        <v>19.444778574066635</v>
      </c>
      <c r="G64" s="258"/>
      <c r="H64" s="196">
        <v>2</v>
      </c>
      <c r="I64" s="193">
        <f t="shared" si="12"/>
        <v>0.16561069024821118</v>
      </c>
      <c r="J64" s="228"/>
      <c r="K64" s="26"/>
      <c r="L64" s="258"/>
      <c r="M64" s="196">
        <v>1</v>
      </c>
      <c r="N64" s="193">
        <f t="shared" si="13"/>
        <v>0.08280534512410559</v>
      </c>
      <c r="O64" s="228"/>
      <c r="P64" s="26"/>
      <c r="Q64" s="258"/>
      <c r="R64" s="196">
        <v>2</v>
      </c>
      <c r="S64" s="193">
        <f t="shared" si="14"/>
        <v>0.16561069024821118</v>
      </c>
      <c r="T64" s="228"/>
      <c r="U64" s="41"/>
      <c r="V64" s="258"/>
      <c r="W64" s="196">
        <v>2</v>
      </c>
      <c r="X64" s="193">
        <f t="shared" si="15"/>
        <v>0.10285537541000266</v>
      </c>
      <c r="Y64" s="228"/>
      <c r="Z64" s="41"/>
      <c r="AA64" s="258"/>
      <c r="AB64" s="196">
        <v>5</v>
      </c>
      <c r="AC64" s="193">
        <f t="shared" si="16"/>
        <v>0.2571384385250067</v>
      </c>
      <c r="AD64" s="228"/>
      <c r="AE64" s="41"/>
      <c r="AF64" s="258"/>
      <c r="AG64" s="196">
        <v>5</v>
      </c>
      <c r="AH64" s="193">
        <f t="shared" si="17"/>
        <v>0.2571384385250067</v>
      </c>
      <c r="AI64" s="228"/>
      <c r="AJ64" s="41"/>
      <c r="AK64" s="258"/>
      <c r="AL64" s="196">
        <v>2</v>
      </c>
      <c r="AM64" s="193">
        <f t="shared" si="18"/>
        <v>0.16561069024821118</v>
      </c>
      <c r="AN64" s="228"/>
      <c r="AO64" s="41"/>
      <c r="AP64" s="258"/>
      <c r="AQ64" s="196">
        <v>2.5</v>
      </c>
      <c r="AR64" s="193">
        <f t="shared" si="19"/>
        <v>0.20701336281026397</v>
      </c>
      <c r="AS64" s="228"/>
      <c r="AU64" s="27">
        <f t="shared" si="10"/>
        <v>0.08280534512410559</v>
      </c>
      <c r="AV64" s="27">
        <f t="shared" si="11"/>
        <v>0.05142768770500133</v>
      </c>
    </row>
    <row r="65" spans="2:48" ht="14.25" customHeight="1">
      <c r="B65" s="104">
        <v>10</v>
      </c>
      <c r="C65" s="105">
        <v>6</v>
      </c>
      <c r="D65" s="197">
        <f t="shared" si="20"/>
        <v>44.441575534581055</v>
      </c>
      <c r="E65" s="198">
        <f t="shared" si="21"/>
        <v>87.11260801181847</v>
      </c>
      <c r="G65" s="258"/>
      <c r="H65" s="192">
        <v>5</v>
      </c>
      <c r="I65" s="199">
        <f t="shared" si="12"/>
        <v>0.11250726239688286</v>
      </c>
      <c r="J65" s="228"/>
      <c r="K65" s="26"/>
      <c r="L65" s="258"/>
      <c r="M65" s="192">
        <v>4</v>
      </c>
      <c r="N65" s="199">
        <f t="shared" si="13"/>
        <v>0.09000580991750629</v>
      </c>
      <c r="O65" s="228"/>
      <c r="P65" s="26"/>
      <c r="Q65" s="258"/>
      <c r="R65" s="192">
        <v>5</v>
      </c>
      <c r="S65" s="199">
        <f t="shared" si="14"/>
        <v>0.11250726239688286</v>
      </c>
      <c r="T65" s="228"/>
      <c r="U65" s="41"/>
      <c r="V65" s="258"/>
      <c r="W65" s="192">
        <v>6</v>
      </c>
      <c r="X65" s="199">
        <f t="shared" si="15"/>
        <v>0.0688763674620554</v>
      </c>
      <c r="Y65" s="228"/>
      <c r="Z65" s="41"/>
      <c r="AA65" s="258"/>
      <c r="AB65" s="192">
        <v>10</v>
      </c>
      <c r="AC65" s="199">
        <f t="shared" si="16"/>
        <v>0.11479394577009233</v>
      </c>
      <c r="AD65" s="228"/>
      <c r="AE65" s="41"/>
      <c r="AF65" s="258"/>
      <c r="AG65" s="192">
        <v>30</v>
      </c>
      <c r="AH65" s="199">
        <f t="shared" si="17"/>
        <v>0.344381837310277</v>
      </c>
      <c r="AI65" s="228"/>
      <c r="AJ65" s="41"/>
      <c r="AK65" s="258"/>
      <c r="AL65" s="192">
        <v>10</v>
      </c>
      <c r="AM65" s="199">
        <f t="shared" si="18"/>
        <v>0.2250145247937657</v>
      </c>
      <c r="AN65" s="228"/>
      <c r="AO65" s="41"/>
      <c r="AP65" s="258"/>
      <c r="AQ65" s="192">
        <v>5</v>
      </c>
      <c r="AR65" s="199">
        <f t="shared" si="19"/>
        <v>0.11250726239688286</v>
      </c>
      <c r="AS65" s="228"/>
      <c r="AU65" s="27">
        <f t="shared" si="10"/>
        <v>0.02250145247937657</v>
      </c>
      <c r="AV65" s="27">
        <f t="shared" si="11"/>
        <v>0.011479394577009234</v>
      </c>
    </row>
    <row r="66" spans="2:48" ht="14.25" customHeight="1">
      <c r="B66" s="104">
        <v>10</v>
      </c>
      <c r="C66" s="105">
        <v>7</v>
      </c>
      <c r="D66" s="101">
        <f t="shared" si="20"/>
        <v>261.0942562656644</v>
      </c>
      <c r="E66" s="102">
        <f t="shared" si="21"/>
        <v>620.6773320842065</v>
      </c>
      <c r="G66" s="258"/>
      <c r="H66" s="106">
        <v>15</v>
      </c>
      <c r="I66" s="107">
        <f t="shared" si="12"/>
        <v>0.05745051696862088</v>
      </c>
      <c r="J66" s="228"/>
      <c r="K66" s="26"/>
      <c r="L66" s="258"/>
      <c r="M66" s="106">
        <v>10</v>
      </c>
      <c r="N66" s="107">
        <f t="shared" si="13"/>
        <v>0.03830034464574725</v>
      </c>
      <c r="O66" s="228"/>
      <c r="P66" s="26"/>
      <c r="Q66" s="258"/>
      <c r="R66" s="106">
        <v>10</v>
      </c>
      <c r="S66" s="107">
        <f t="shared" si="14"/>
        <v>0.03830034464574725</v>
      </c>
      <c r="T66" s="228"/>
      <c r="U66" s="41"/>
      <c r="V66" s="258"/>
      <c r="W66" s="106">
        <v>50</v>
      </c>
      <c r="X66" s="107">
        <f t="shared" si="15"/>
        <v>0.0805571549263806</v>
      </c>
      <c r="Y66" s="228"/>
      <c r="Z66" s="41"/>
      <c r="AA66" s="258"/>
      <c r="AB66" s="106">
        <v>50</v>
      </c>
      <c r="AC66" s="107">
        <f t="shared" si="16"/>
        <v>0.0805571549263806</v>
      </c>
      <c r="AD66" s="228"/>
      <c r="AE66" s="41"/>
      <c r="AF66" s="258"/>
      <c r="AG66" s="106">
        <v>100</v>
      </c>
      <c r="AH66" s="107">
        <f t="shared" si="17"/>
        <v>0.1611143098527612</v>
      </c>
      <c r="AI66" s="228"/>
      <c r="AJ66" s="41"/>
      <c r="AK66" s="258"/>
      <c r="AL66" s="106">
        <v>50</v>
      </c>
      <c r="AM66" s="107">
        <f t="shared" si="18"/>
        <v>0.19150172322873626</v>
      </c>
      <c r="AN66" s="228"/>
      <c r="AO66" s="41"/>
      <c r="AP66" s="258"/>
      <c r="AQ66" s="106">
        <v>12.5</v>
      </c>
      <c r="AR66" s="107">
        <f t="shared" si="19"/>
        <v>0.047875430807184066</v>
      </c>
      <c r="AS66" s="228"/>
      <c r="AU66" s="27">
        <f t="shared" si="10"/>
        <v>0.003830034464574725</v>
      </c>
      <c r="AV66" s="27">
        <f t="shared" si="11"/>
        <v>0.001611143098527612</v>
      </c>
    </row>
    <row r="67" spans="2:48" ht="14.25" customHeight="1">
      <c r="B67" s="104">
        <v>10</v>
      </c>
      <c r="C67" s="105">
        <v>8</v>
      </c>
      <c r="D67" s="101">
        <f t="shared" si="20"/>
        <v>2570.774215538851</v>
      </c>
      <c r="E67" s="102">
        <f t="shared" si="21"/>
        <v>7384.46877146338</v>
      </c>
      <c r="F67" s="200"/>
      <c r="G67" s="258"/>
      <c r="H67" s="106">
        <v>100</v>
      </c>
      <c r="I67" s="107">
        <f t="shared" si="12"/>
        <v>0.03889878753083703</v>
      </c>
      <c r="J67" s="228"/>
      <c r="K67" s="201"/>
      <c r="L67" s="258"/>
      <c r="M67" s="106">
        <v>200</v>
      </c>
      <c r="N67" s="107">
        <f t="shared" si="13"/>
        <v>0.07779757506167406</v>
      </c>
      <c r="O67" s="228"/>
      <c r="P67" s="201"/>
      <c r="Q67" s="258"/>
      <c r="R67" s="106">
        <v>100</v>
      </c>
      <c r="S67" s="107">
        <f t="shared" si="14"/>
        <v>0.03889878753083703</v>
      </c>
      <c r="T67" s="228"/>
      <c r="U67" s="41"/>
      <c r="V67" s="258"/>
      <c r="W67" s="106">
        <v>580</v>
      </c>
      <c r="X67" s="107">
        <f t="shared" si="15"/>
        <v>0.07854322605322107</v>
      </c>
      <c r="Y67" s="228"/>
      <c r="Z67" s="202"/>
      <c r="AA67" s="258"/>
      <c r="AB67" s="106">
        <v>200</v>
      </c>
      <c r="AC67" s="107">
        <f t="shared" si="16"/>
        <v>0.027083871052834853</v>
      </c>
      <c r="AD67" s="228"/>
      <c r="AE67" s="202"/>
      <c r="AF67" s="258"/>
      <c r="AG67" s="106">
        <v>300</v>
      </c>
      <c r="AH67" s="107">
        <f t="shared" si="17"/>
        <v>0.04062580657925228</v>
      </c>
      <c r="AI67" s="228"/>
      <c r="AJ67" s="202"/>
      <c r="AK67" s="258"/>
      <c r="AL67" s="106">
        <v>100</v>
      </c>
      <c r="AM67" s="107">
        <f t="shared" si="18"/>
        <v>0.03889878753083703</v>
      </c>
      <c r="AN67" s="228"/>
      <c r="AO67" s="202"/>
      <c r="AP67" s="258"/>
      <c r="AQ67" s="106">
        <v>100</v>
      </c>
      <c r="AR67" s="107">
        <f t="shared" si="19"/>
        <v>0.03889878753083703</v>
      </c>
      <c r="AS67" s="228"/>
      <c r="AT67" s="200">
        <v>20</v>
      </c>
      <c r="AU67" s="27">
        <f t="shared" si="10"/>
        <v>0.0003889878753083703</v>
      </c>
      <c r="AV67" s="27">
        <f t="shared" si="11"/>
        <v>0.00013541935526417427</v>
      </c>
    </row>
    <row r="68" spans="2:48" ht="14.25" customHeight="1">
      <c r="B68" s="104">
        <v>10</v>
      </c>
      <c r="C68" s="105">
        <v>9</v>
      </c>
      <c r="D68" s="101">
        <f t="shared" si="20"/>
        <v>47237.97621052637</v>
      </c>
      <c r="E68" s="102">
        <f t="shared" si="21"/>
        <v>163381.37156862713</v>
      </c>
      <c r="F68" s="200"/>
      <c r="G68" s="258"/>
      <c r="H68" s="203">
        <v>1000</v>
      </c>
      <c r="I68" s="107">
        <f t="shared" si="12"/>
        <v>0.02116940818004737</v>
      </c>
      <c r="J68" s="228"/>
      <c r="K68" s="201"/>
      <c r="L68" s="258"/>
      <c r="M68" s="203">
        <v>2000</v>
      </c>
      <c r="N68" s="107">
        <f t="shared" si="13"/>
        <v>0.04233881636009474</v>
      </c>
      <c r="O68" s="228"/>
      <c r="P68" s="201"/>
      <c r="Q68" s="258"/>
      <c r="R68" s="203">
        <v>2000</v>
      </c>
      <c r="S68" s="107">
        <f t="shared" si="14"/>
        <v>0.04233881636009474</v>
      </c>
      <c r="T68" s="228"/>
      <c r="U68" s="41"/>
      <c r="V68" s="258"/>
      <c r="W68" s="203">
        <v>10000</v>
      </c>
      <c r="X68" s="107">
        <f t="shared" si="15"/>
        <v>0.06120648825499408</v>
      </c>
      <c r="Y68" s="228"/>
      <c r="Z68" s="202"/>
      <c r="AA68" s="258"/>
      <c r="AB68" s="203">
        <v>2000</v>
      </c>
      <c r="AC68" s="107">
        <f t="shared" si="16"/>
        <v>0.012241297650998816</v>
      </c>
      <c r="AD68" s="228"/>
      <c r="AE68" s="202"/>
      <c r="AF68" s="258"/>
      <c r="AG68" s="203">
        <v>2000</v>
      </c>
      <c r="AH68" s="107">
        <f t="shared" si="17"/>
        <v>0.012241297650998816</v>
      </c>
      <c r="AI68" s="228"/>
      <c r="AJ68" s="202"/>
      <c r="AK68" s="258"/>
      <c r="AL68" s="203">
        <v>1000</v>
      </c>
      <c r="AM68" s="107">
        <f t="shared" si="18"/>
        <v>0.02116940818004737</v>
      </c>
      <c r="AN68" s="228"/>
      <c r="AO68" s="202"/>
      <c r="AP68" s="258"/>
      <c r="AQ68" s="203">
        <v>1000</v>
      </c>
      <c r="AR68" s="107">
        <f t="shared" si="19"/>
        <v>0.02116940818004737</v>
      </c>
      <c r="AS68" s="228"/>
      <c r="AT68" s="200">
        <v>70</v>
      </c>
      <c r="AU68" s="27">
        <f t="shared" si="10"/>
        <v>2.116940818004737E-05</v>
      </c>
      <c r="AV68" s="27">
        <f t="shared" si="11"/>
        <v>6.120648825499408E-06</v>
      </c>
    </row>
    <row r="69" spans="2:48" ht="15" customHeight="1" thickBot="1">
      <c r="B69" s="204">
        <v>10</v>
      </c>
      <c r="C69" s="205">
        <v>10</v>
      </c>
      <c r="D69" s="206">
        <f t="shared" si="20"/>
        <v>2147180.7368421066</v>
      </c>
      <c r="E69" s="207">
        <f t="shared" si="21"/>
        <v>8911711.17647057</v>
      </c>
      <c r="F69" s="200"/>
      <c r="G69" s="259"/>
      <c r="H69" s="208">
        <v>100000</v>
      </c>
      <c r="I69" s="209">
        <f>IF(H69=0,"",H69/$D69)</f>
        <v>0.04657269799610424</v>
      </c>
      <c r="J69" s="233"/>
      <c r="K69" s="201"/>
      <c r="L69" s="259"/>
      <c r="M69" s="208">
        <v>250000</v>
      </c>
      <c r="N69" s="209">
        <f>IF(M69=0,"",M69/$D69)</f>
        <v>0.1164317449902606</v>
      </c>
      <c r="O69" s="233"/>
      <c r="P69" s="201"/>
      <c r="Q69" s="259"/>
      <c r="R69" s="208">
        <v>200000</v>
      </c>
      <c r="S69" s="209">
        <f>IF(R69=0,"",R69/$D69)</f>
        <v>0.09314539599220847</v>
      </c>
      <c r="T69" s="233"/>
      <c r="U69" s="41"/>
      <c r="V69" s="259"/>
      <c r="W69" s="208">
        <v>1000000</v>
      </c>
      <c r="X69" s="209">
        <f>IF(W69=0,"",W69/$E69)</f>
        <v>0.11221189513415582</v>
      </c>
      <c r="Y69" s="233"/>
      <c r="Z69" s="202"/>
      <c r="AA69" s="259"/>
      <c r="AB69" s="208">
        <v>5000</v>
      </c>
      <c r="AC69" s="209">
        <f>IF(AB69=0,"",AB69/$E69)</f>
        <v>0.0005610594756707791</v>
      </c>
      <c r="AD69" s="233"/>
      <c r="AE69" s="202"/>
      <c r="AF69" s="259"/>
      <c r="AG69" s="208">
        <v>10000</v>
      </c>
      <c r="AH69" s="209">
        <f>IF(AG69=0,"",AG69/$E69)</f>
        <v>0.0011221189513415581</v>
      </c>
      <c r="AI69" s="233"/>
      <c r="AJ69" s="202"/>
      <c r="AK69" s="259"/>
      <c r="AL69" s="208">
        <v>10000</v>
      </c>
      <c r="AM69" s="209">
        <f>IF(AL69=0,"",AL69/$D69)</f>
        <v>0.004657269799610424</v>
      </c>
      <c r="AN69" s="233"/>
      <c r="AO69" s="202"/>
      <c r="AP69" s="259"/>
      <c r="AQ69" s="208">
        <v>100000</v>
      </c>
      <c r="AR69" s="209">
        <f>IF(AQ69=0,"",AQ69/$D69)</f>
        <v>0.04657269799610424</v>
      </c>
      <c r="AS69" s="233"/>
      <c r="AT69" s="200">
        <v>80</v>
      </c>
      <c r="AU69" s="27">
        <f t="shared" si="10"/>
        <v>4.657269799610424E-07</v>
      </c>
      <c r="AV69" s="27">
        <f t="shared" si="11"/>
        <v>1.1221189513415582E-07</v>
      </c>
    </row>
    <row r="70" ht="7.5" customHeight="1"/>
    <row r="71" spans="7:45" ht="14.25">
      <c r="G71" s="278" t="s">
        <v>17</v>
      </c>
      <c r="H71" s="278"/>
      <c r="I71" s="278"/>
      <c r="J71" s="216">
        <f>AVERAGE(J5:J69)</f>
        <v>0.49435068493791207</v>
      </c>
      <c r="L71" s="278" t="s">
        <v>17</v>
      </c>
      <c r="M71" s="278"/>
      <c r="N71" s="278"/>
      <c r="O71" s="216">
        <f>AVERAGE(O5:O69)</f>
        <v>0.5256189372118727</v>
      </c>
      <c r="Q71" s="278" t="s">
        <v>17</v>
      </c>
      <c r="R71" s="278"/>
      <c r="S71" s="278"/>
      <c r="T71" s="216">
        <f>AVERAGE(T5:T69)</f>
        <v>0.5464091333163903</v>
      </c>
      <c r="V71" s="278" t="s">
        <v>17</v>
      </c>
      <c r="W71" s="278"/>
      <c r="X71" s="278"/>
      <c r="Y71" s="216">
        <f>AVERAGE(Y5:Y69)</f>
        <v>0.709633263483949</v>
      </c>
      <c r="AA71" s="278" t="s">
        <v>17</v>
      </c>
      <c r="AB71" s="278"/>
      <c r="AC71" s="278"/>
      <c r="AD71" s="216">
        <f>AVERAGE(AD5:AD69)</f>
        <v>0.9468866360749273</v>
      </c>
      <c r="AF71" s="278" t="s">
        <v>17</v>
      </c>
      <c r="AG71" s="278"/>
      <c r="AH71" s="278"/>
      <c r="AI71" s="216">
        <f>AVERAGE(AI5:AI69)</f>
        <v>0.9436778392944062</v>
      </c>
      <c r="AK71" s="278" t="s">
        <v>17</v>
      </c>
      <c r="AL71" s="278"/>
      <c r="AM71" s="278"/>
      <c r="AN71" s="216">
        <f>AVERAGE(AN5:AN69)</f>
        <v>0.9527567834098851</v>
      </c>
      <c r="AP71" s="278" t="s">
        <v>17</v>
      </c>
      <c r="AQ71" s="278"/>
      <c r="AR71" s="278"/>
      <c r="AS71" s="216">
        <f>AVERAGE(AS5:AS69)</f>
        <v>0.9539829630791898</v>
      </c>
    </row>
    <row r="72" ht="7.5" customHeight="1">
      <c r="G72" s="210"/>
    </row>
  </sheetData>
  <sheetProtection password="EB95" sheet="1" objects="1" scenarios="1" selectLockedCells="1"/>
  <mergeCells count="177">
    <mergeCell ref="AF59:AF69"/>
    <mergeCell ref="AI59:AI69"/>
    <mergeCell ref="AF71:AH71"/>
    <mergeCell ref="AK71:AM71"/>
    <mergeCell ref="AP71:AR71"/>
    <mergeCell ref="G71:I71"/>
    <mergeCell ref="L71:N71"/>
    <mergeCell ref="Q71:S71"/>
    <mergeCell ref="V71:X71"/>
    <mergeCell ref="AA71:AC71"/>
    <mergeCell ref="AF32:AF39"/>
    <mergeCell ref="AI32:AI39"/>
    <mergeCell ref="AF40:AF48"/>
    <mergeCell ref="AI40:AI48"/>
    <mergeCell ref="AF49:AF58"/>
    <mergeCell ref="AI49:AI58"/>
    <mergeCell ref="AF14:AF18"/>
    <mergeCell ref="AI14:AI18"/>
    <mergeCell ref="AF19:AF24"/>
    <mergeCell ref="AI19:AI24"/>
    <mergeCell ref="AF25:AF31"/>
    <mergeCell ref="AI25:AI31"/>
    <mergeCell ref="AF2:AI2"/>
    <mergeCell ref="AF5:AF6"/>
    <mergeCell ref="AI5:AI6"/>
    <mergeCell ref="AF7:AF9"/>
    <mergeCell ref="AI7:AI9"/>
    <mergeCell ref="AF10:AF13"/>
    <mergeCell ref="AI10:AI13"/>
    <mergeCell ref="L32:L39"/>
    <mergeCell ref="L40:L48"/>
    <mergeCell ref="G5:G6"/>
    <mergeCell ref="G7:G9"/>
    <mergeCell ref="G10:G13"/>
    <mergeCell ref="G14:G18"/>
    <mergeCell ref="G49:G58"/>
    <mergeCell ref="G59:G69"/>
    <mergeCell ref="G19:G24"/>
    <mergeCell ref="G25:G31"/>
    <mergeCell ref="G32:G39"/>
    <mergeCell ref="G40:G48"/>
    <mergeCell ref="Q49:Q58"/>
    <mergeCell ref="Q59:Q69"/>
    <mergeCell ref="L5:L6"/>
    <mergeCell ref="L7:L9"/>
    <mergeCell ref="L10:L13"/>
    <mergeCell ref="L14:L18"/>
    <mergeCell ref="O14:O18"/>
    <mergeCell ref="O19:O24"/>
    <mergeCell ref="L19:L24"/>
    <mergeCell ref="L25:L31"/>
    <mergeCell ref="Q5:Q6"/>
    <mergeCell ref="Q7:Q9"/>
    <mergeCell ref="Q10:Q13"/>
    <mergeCell ref="Q14:Q18"/>
    <mergeCell ref="Q19:Q24"/>
    <mergeCell ref="Q32:Q39"/>
    <mergeCell ref="AP40:AP48"/>
    <mergeCell ref="AP49:AP58"/>
    <mergeCell ref="AK7:AK9"/>
    <mergeCell ref="V49:V58"/>
    <mergeCell ref="V59:V69"/>
    <mergeCell ref="AA49:AA58"/>
    <mergeCell ref="AN40:AN48"/>
    <mergeCell ref="AK32:AK39"/>
    <mergeCell ref="AK40:AK48"/>
    <mergeCell ref="AK49:AK58"/>
    <mergeCell ref="V5:V6"/>
    <mergeCell ref="V7:V9"/>
    <mergeCell ref="V10:V13"/>
    <mergeCell ref="V14:V18"/>
    <mergeCell ref="AA7:AA9"/>
    <mergeCell ref="AA10:AA13"/>
    <mergeCell ref="AD40:AD48"/>
    <mergeCell ref="AD49:AD58"/>
    <mergeCell ref="AA32:AA39"/>
    <mergeCell ref="AA19:AA24"/>
    <mergeCell ref="T25:T31"/>
    <mergeCell ref="T40:T48"/>
    <mergeCell ref="V19:V24"/>
    <mergeCell ref="O25:O31"/>
    <mergeCell ref="O32:O39"/>
    <mergeCell ref="O40:O48"/>
    <mergeCell ref="T19:T24"/>
    <mergeCell ref="AA25:AA31"/>
    <mergeCell ref="Y19:Y24"/>
    <mergeCell ref="V32:V39"/>
    <mergeCell ref="AK10:AK13"/>
    <mergeCell ref="AK14:AK18"/>
    <mergeCell ref="AK19:AK24"/>
    <mergeCell ref="AK25:AK31"/>
    <mergeCell ref="AA40:AA48"/>
    <mergeCell ref="Q2:T2"/>
    <mergeCell ref="T5:T6"/>
    <mergeCell ref="T7:T9"/>
    <mergeCell ref="T10:T13"/>
    <mergeCell ref="T14:T18"/>
    <mergeCell ref="J49:J58"/>
    <mergeCell ref="Y40:Y48"/>
    <mergeCell ref="O49:O58"/>
    <mergeCell ref="V40:V48"/>
    <mergeCell ref="T59:T69"/>
    <mergeCell ref="O59:O69"/>
    <mergeCell ref="L49:L58"/>
    <mergeCell ref="L59:L69"/>
    <mergeCell ref="J59:J69"/>
    <mergeCell ref="Q40:Q48"/>
    <mergeCell ref="AD7:AD9"/>
    <mergeCell ref="AD10:AD13"/>
    <mergeCell ref="AD5:AD6"/>
    <mergeCell ref="AA59:AA69"/>
    <mergeCell ref="T49:T58"/>
    <mergeCell ref="J14:J18"/>
    <mergeCell ref="Y14:Y18"/>
    <mergeCell ref="Y59:Y69"/>
    <mergeCell ref="Y49:Y58"/>
    <mergeCell ref="J40:J48"/>
    <mergeCell ref="AP2:AS2"/>
    <mergeCell ref="AS7:AS9"/>
    <mergeCell ref="AS10:AS13"/>
    <mergeCell ref="AS14:AS18"/>
    <mergeCell ref="AS5:AS6"/>
    <mergeCell ref="AK2:AN2"/>
    <mergeCell ref="AP5:AP6"/>
    <mergeCell ref="AP7:AP9"/>
    <mergeCell ref="AP10:AP13"/>
    <mergeCell ref="AP14:AP18"/>
    <mergeCell ref="AN59:AN69"/>
    <mergeCell ref="AN25:AN31"/>
    <mergeCell ref="AN49:AN58"/>
    <mergeCell ref="AN19:AN24"/>
    <mergeCell ref="AN14:AN18"/>
    <mergeCell ref="AK5:AK6"/>
    <mergeCell ref="AK59:AK69"/>
    <mergeCell ref="AN5:AN6"/>
    <mergeCell ref="AN7:AN9"/>
    <mergeCell ref="AN10:AN13"/>
    <mergeCell ref="AP59:AP69"/>
    <mergeCell ref="AS59:AS69"/>
    <mergeCell ref="AS19:AS24"/>
    <mergeCell ref="AS25:AS31"/>
    <mergeCell ref="AS32:AS39"/>
    <mergeCell ref="AS40:AS48"/>
    <mergeCell ref="AS49:AS58"/>
    <mergeCell ref="AP32:AP39"/>
    <mergeCell ref="AP19:AP24"/>
    <mergeCell ref="AP25:AP31"/>
    <mergeCell ref="G2:J2"/>
    <mergeCell ref="J25:J31"/>
    <mergeCell ref="Y25:Y31"/>
    <mergeCell ref="J32:J39"/>
    <mergeCell ref="Y32:Y39"/>
    <mergeCell ref="Y5:Y6"/>
    <mergeCell ref="J5:J6"/>
    <mergeCell ref="T32:T39"/>
    <mergeCell ref="V25:V31"/>
    <mergeCell ref="Q25:Q31"/>
    <mergeCell ref="AA2:AD2"/>
    <mergeCell ref="L2:O2"/>
    <mergeCell ref="AN32:AN39"/>
    <mergeCell ref="O5:O6"/>
    <mergeCell ref="AA14:AA18"/>
    <mergeCell ref="Y7:Y9"/>
    <mergeCell ref="Y10:Y13"/>
    <mergeCell ref="O7:O9"/>
    <mergeCell ref="O10:O13"/>
    <mergeCell ref="AA5:AA6"/>
    <mergeCell ref="B2:E2"/>
    <mergeCell ref="V2:Y2"/>
    <mergeCell ref="J7:J9"/>
    <mergeCell ref="J19:J24"/>
    <mergeCell ref="J10:J13"/>
    <mergeCell ref="AD59:AD69"/>
    <mergeCell ref="AD14:AD18"/>
    <mergeCell ref="AD19:AD24"/>
    <mergeCell ref="AD25:AD31"/>
    <mergeCell ref="AD32:AD39"/>
  </mergeCells>
  <dataValidations count="1">
    <dataValidation type="decimal" operator="greaterThanOrEqual" allowBlank="1" showInputMessage="1" showErrorMessage="1" sqref="H5:H69 AQ5:AQ69 AL5:AL69 AB5:AB69 W5:W69 R5:R69 M5:M69 AG5:AG69">
      <formula1>0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</dc:creator>
  <cp:keywords/>
  <dc:description/>
  <cp:lastModifiedBy>Oliver</cp:lastModifiedBy>
  <dcterms:created xsi:type="dcterms:W3CDTF">2020-10-23T17:03:43Z</dcterms:created>
  <dcterms:modified xsi:type="dcterms:W3CDTF">2023-02-05T21:48:08Z</dcterms:modified>
  <cp:category/>
  <cp:version/>
  <cp:contentType/>
  <cp:contentStatus/>
</cp:coreProperties>
</file>